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rganisatie\Reglementen\Calculatieformulier publicaties\9%\"/>
    </mc:Choice>
  </mc:AlternateContent>
  <bookViews>
    <workbookView xWindow="0" yWindow="0" windowWidth="25200" windowHeight="11985" tabRatio="637"/>
  </bookViews>
  <sheets>
    <sheet name="calculation form" sheetId="1" r:id="rId1"/>
  </sheets>
  <definedNames>
    <definedName name="_xlnm.Print_Area" localSheetId="0">'calculation form'!$A$6:$G$219</definedName>
  </definedNames>
  <calcPr calcId="152511"/>
</workbook>
</file>

<file path=xl/calcChain.xml><?xml version="1.0" encoding="utf-8"?>
<calcChain xmlns="http://schemas.openxmlformats.org/spreadsheetml/2006/main">
  <c r="G35" i="1" l="1"/>
  <c r="F35" i="1"/>
  <c r="G25" i="1"/>
  <c r="F25" i="1"/>
  <c r="G15" i="1"/>
  <c r="F15" i="1"/>
  <c r="G45" i="1" l="1"/>
  <c r="F45" i="1"/>
  <c r="F17" i="1" l="1"/>
  <c r="F20" i="1" s="1"/>
  <c r="G17" i="1"/>
  <c r="G20" i="1"/>
  <c r="F22" i="1"/>
  <c r="G22" i="1"/>
  <c r="B25" i="1"/>
  <c r="C25" i="1"/>
  <c r="B26" i="1"/>
  <c r="C26" i="1"/>
  <c r="F27" i="1"/>
  <c r="F30" i="1" s="1"/>
  <c r="G27" i="1"/>
  <c r="G30" i="1" s="1"/>
  <c r="F32" i="1"/>
  <c r="G32" i="1"/>
  <c r="B34" i="1"/>
  <c r="C34" i="1"/>
  <c r="C39" i="1" s="1"/>
  <c r="B35" i="1"/>
  <c r="C35" i="1"/>
  <c r="F37" i="1"/>
  <c r="G37" i="1"/>
  <c r="F40" i="1"/>
  <c r="G40" i="1"/>
  <c r="F42" i="1"/>
  <c r="G42" i="1"/>
  <c r="B43" i="1"/>
  <c r="C43" i="1"/>
  <c r="B45" i="1"/>
  <c r="C45" i="1"/>
  <c r="F47" i="1"/>
  <c r="G47" i="1"/>
  <c r="F50" i="1"/>
  <c r="G50" i="1"/>
  <c r="F52" i="1"/>
  <c r="G52" i="1"/>
  <c r="F55" i="1"/>
  <c r="G55" i="1"/>
  <c r="B56" i="1"/>
  <c r="C56" i="1"/>
  <c r="F56" i="1"/>
  <c r="G56" i="1"/>
  <c r="F57" i="1"/>
  <c r="G57" i="1"/>
  <c r="F58" i="1"/>
  <c r="G58" i="1"/>
  <c r="F59" i="1"/>
  <c r="B79" i="1" s="1"/>
  <c r="G59" i="1"/>
  <c r="C79" i="1" s="1"/>
  <c r="B64" i="1"/>
  <c r="C64" i="1"/>
  <c r="B67" i="1"/>
  <c r="C67" i="1"/>
  <c r="B68" i="1"/>
  <c r="C68" i="1"/>
  <c r="B78" i="1"/>
  <c r="C78" i="1"/>
  <c r="F80" i="1"/>
  <c r="G80" i="1"/>
  <c r="B47" i="1" l="1"/>
  <c r="B66" i="1" s="1"/>
  <c r="F62" i="1" s="1"/>
  <c r="F63" i="1" s="1"/>
  <c r="C47" i="1"/>
  <c r="C66" i="1" s="1"/>
  <c r="G62" i="1" s="1"/>
  <c r="G63" i="1" s="1"/>
  <c r="C80" i="1"/>
  <c r="G64" i="1" s="1"/>
  <c r="B39" i="1"/>
  <c r="B80" i="1"/>
  <c r="F64" i="1" s="1"/>
  <c r="F65" i="1" s="1"/>
  <c r="F72" i="1" s="1"/>
  <c r="F81" i="1" s="1"/>
  <c r="G65" i="1" l="1"/>
  <c r="G72" i="1" s="1"/>
  <c r="G81" i="1" s="1"/>
</calcChain>
</file>

<file path=xl/sharedStrings.xml><?xml version="1.0" encoding="utf-8"?>
<sst xmlns="http://schemas.openxmlformats.org/spreadsheetml/2006/main" count="140" uniqueCount="111">
  <si>
    <t>isbn:</t>
  </si>
  <si>
    <t>…x…</t>
  </si>
  <si>
    <t xml:space="preserve">Calculation form for publications: </t>
  </si>
  <si>
    <t>When applying please upload the calculation form in PDF in our online application environment.</t>
  </si>
  <si>
    <t>application number</t>
  </si>
  <si>
    <t>title:</t>
  </si>
  <si>
    <t>author(s):</t>
  </si>
  <si>
    <t>publisher:</t>
  </si>
  <si>
    <t>expected publication date:</t>
  </si>
  <si>
    <t>planned</t>
  </si>
  <si>
    <t>realised</t>
  </si>
  <si>
    <t>PUBLICATION SPECIFICATIONS</t>
  </si>
  <si>
    <t>number of volumes</t>
  </si>
  <si>
    <t>number of pages</t>
  </si>
  <si>
    <t>format in cm</t>
  </si>
  <si>
    <t>landscape / portrait</t>
  </si>
  <si>
    <t>binding/ edition</t>
  </si>
  <si>
    <t>paper cover</t>
  </si>
  <si>
    <t>paper tekst</t>
  </si>
  <si>
    <t>paper illustrations</t>
  </si>
  <si>
    <t>number of illustrations black-white</t>
  </si>
  <si>
    <t>number of illustrations color</t>
  </si>
  <si>
    <t>circulation</t>
  </si>
  <si>
    <t>number of printed copies in edition</t>
  </si>
  <si>
    <t>sales percentage for this edition (&gt;70%)</t>
  </si>
  <si>
    <t>COSTS</t>
  </si>
  <si>
    <t>REVENUES</t>
  </si>
  <si>
    <t>CONTENT</t>
  </si>
  <si>
    <t>author fee</t>
  </si>
  <si>
    <t>royalties (when percentage of salesprice)*</t>
  </si>
  <si>
    <t>royalties (when percentage of net sales)*</t>
  </si>
  <si>
    <t>translator(s)</t>
  </si>
  <si>
    <t>expert advice</t>
  </si>
  <si>
    <t>editing</t>
  </si>
  <si>
    <t>subtotal text</t>
  </si>
  <si>
    <t>photography</t>
  </si>
  <si>
    <t>illustration</t>
  </si>
  <si>
    <t>rights images</t>
  </si>
  <si>
    <t>costs per image</t>
  </si>
  <si>
    <t>visual editing</t>
  </si>
  <si>
    <t>subtotal visual</t>
  </si>
  <si>
    <t>other</t>
  </si>
  <si>
    <t>subtotal content</t>
  </si>
  <si>
    <t>PRINT PREPARATION</t>
  </si>
  <si>
    <t>design</t>
  </si>
  <si>
    <t>enchase</t>
  </si>
  <si>
    <t>lithography black/white</t>
  </si>
  <si>
    <t>lithography/scans color</t>
  </si>
  <si>
    <t>all-in price printer (enclose specified quote)</t>
  </si>
  <si>
    <t>subtotal</t>
  </si>
  <si>
    <t>TECHNICAL PRODUCTION</t>
  </si>
  <si>
    <t>paper</t>
  </si>
  <si>
    <t>printing</t>
  </si>
  <si>
    <t>finishing (incl. material)</t>
  </si>
  <si>
    <t>TOTAL PRODUCTION</t>
  </si>
  <si>
    <t>production cost per copy</t>
  </si>
  <si>
    <t>average salesprice (incl. VAT)</t>
  </si>
  <si>
    <t>OPERATING EXPENSES</t>
  </si>
  <si>
    <t>concept development</t>
  </si>
  <si>
    <t>supervision production</t>
  </si>
  <si>
    <t>stock and distribution</t>
  </si>
  <si>
    <t>sales and promotion</t>
  </si>
  <si>
    <t>all-in overhead (when fixed amount)</t>
  </si>
  <si>
    <t>all-in overhead (when percentage net sales)*</t>
  </si>
  <si>
    <t>all-in overhead (when percentage of salesprice)*</t>
  </si>
  <si>
    <t>*: Royalties and overhead, when a percentage of salesprice or net sales, are calculated in the production and operating expenses.</t>
  </si>
  <si>
    <t>requested amount</t>
  </si>
  <si>
    <t>total in grants</t>
  </si>
  <si>
    <t>GRANTS</t>
  </si>
  <si>
    <t>**: A project is only eligable for a grant when the form shows deficit, seen as a negative amount, in red  in this form</t>
  </si>
  <si>
    <t>deficit**</t>
  </si>
  <si>
    <t>domestic sales price (incl. VAT)</t>
  </si>
  <si>
    <t>domestic sales price (excl. VAT)</t>
  </si>
  <si>
    <t>domestic trade discount (exemplify &gt; 42%)</t>
  </si>
  <si>
    <t>trade discount per copy</t>
  </si>
  <si>
    <t>royalty rate (when percentage of sales price)*</t>
  </si>
  <si>
    <t>overhead rate (when percentage of sales price)*</t>
  </si>
  <si>
    <t>net returns per copy</t>
  </si>
  <si>
    <t>number of copies</t>
  </si>
  <si>
    <t>foreign sales price (incl. VAT)</t>
  </si>
  <si>
    <t>foreign sales price (excl. VAT)</t>
  </si>
  <si>
    <t>foreign trade discount (exemplify &gt; 55%)</t>
  </si>
  <si>
    <t>direct sales price (incl. VAT)</t>
  </si>
  <si>
    <t>direct sales price (excl. VAT)</t>
  </si>
  <si>
    <t>revenue domestic sales</t>
  </si>
  <si>
    <t>revenue foreign sales</t>
  </si>
  <si>
    <t>revenue direct sales</t>
  </si>
  <si>
    <t>direct trade discount (exemplify)</t>
  </si>
  <si>
    <t xml:space="preserve">TOTAL REVENUE </t>
  </si>
  <si>
    <t>revenue (incl. VAT)</t>
  </si>
  <si>
    <t>revenue (excl. VAT)</t>
  </si>
  <si>
    <t>average percentage trade discounts</t>
  </si>
  <si>
    <t>total rtrade discounts</t>
  </si>
  <si>
    <t>net turnover</t>
  </si>
  <si>
    <t>overhead percentage (of net turnover)*</t>
  </si>
  <si>
    <t>royalty percentage (of net turnover)*</t>
  </si>
  <si>
    <t>total production costs</t>
  </si>
  <si>
    <t>grossprofit</t>
  </si>
  <si>
    <t>total operating costs</t>
  </si>
  <si>
    <t>deficit</t>
  </si>
  <si>
    <t>FINANCING</t>
  </si>
  <si>
    <t>own investment initiator</t>
  </si>
  <si>
    <t>guarantee publisher</t>
  </si>
  <si>
    <t>sponsorship (exemplify)</t>
  </si>
  <si>
    <t>other contributions (exemplify)</t>
  </si>
  <si>
    <t>e-book price (incl. VAT)</t>
  </si>
  <si>
    <t>e-book price (excl. VAT)</t>
  </si>
  <si>
    <t>e-book trade (exemplify)</t>
  </si>
  <si>
    <t>revenue e-book</t>
  </si>
  <si>
    <t>L / P</t>
  </si>
  <si>
    <t>Please fill out all the applicable fields in blue. The grey fields will be calculated based on your input in the blue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</si>
</sst>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0.00_ ;[Red]\-0.00\ "/>
    <numFmt numFmtId="166" formatCode="#,##0_ ;[Red]\-#,##0\ "/>
    <numFmt numFmtId="167" formatCode="0.0%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164" fontId="1" fillId="0" borderId="0" xfId="0" applyNumberFormat="1" applyFont="1" applyFill="1" applyBorder="1" applyAlignment="1" applyProtection="1">
      <alignment horizontal="right"/>
    </xf>
    <xf numFmtId="49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right" wrapText="1"/>
    </xf>
    <xf numFmtId="0" fontId="2" fillId="4" borderId="7" xfId="0" applyFont="1" applyFill="1" applyBorder="1"/>
    <xf numFmtId="0" fontId="2" fillId="4" borderId="8" xfId="0" applyFont="1" applyFill="1" applyBorder="1"/>
    <xf numFmtId="0" fontId="1" fillId="4" borderId="1" xfId="0" applyFont="1" applyFill="1" applyBorder="1"/>
    <xf numFmtId="164" fontId="1" fillId="4" borderId="0" xfId="0" applyNumberFormat="1" applyFont="1" applyFill="1" applyBorder="1"/>
    <xf numFmtId="164" fontId="1" fillId="5" borderId="9" xfId="0" applyNumberFormat="1" applyFont="1" applyFill="1" applyBorder="1" applyAlignment="1"/>
    <xf numFmtId="164" fontId="1" fillId="5" borderId="10" xfId="0" applyNumberFormat="1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/>
    <xf numFmtId="165" fontId="1" fillId="4" borderId="5" xfId="0" applyNumberFormat="1" applyFont="1" applyFill="1" applyBorder="1"/>
    <xf numFmtId="165" fontId="2" fillId="4" borderId="11" xfId="0" applyNumberFormat="1" applyFont="1" applyFill="1" applyBorder="1"/>
    <xf numFmtId="164" fontId="2" fillId="5" borderId="12" xfId="0" applyNumberFormat="1" applyFont="1" applyFill="1" applyBorder="1" applyAlignment="1">
      <alignment horizontal="right"/>
    </xf>
    <xf numFmtId="164" fontId="2" fillId="5" borderId="13" xfId="0" applyNumberFormat="1" applyFont="1" applyFill="1" applyBorder="1" applyAlignment="1">
      <alignment horizontal="right"/>
    </xf>
    <xf numFmtId="0" fontId="1" fillId="4" borderId="7" xfId="0" applyFont="1" applyFill="1" applyBorder="1"/>
    <xf numFmtId="164" fontId="1" fillId="5" borderId="12" xfId="0" applyNumberFormat="1" applyFont="1" applyFill="1" applyBorder="1" applyAlignment="1">
      <alignment horizontal="right"/>
    </xf>
    <xf numFmtId="164" fontId="1" fillId="5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1" fillId="4" borderId="14" xfId="0" applyFont="1" applyFill="1" applyBorder="1"/>
    <xf numFmtId="164" fontId="1" fillId="5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 applyAlignment="1">
      <alignment horizontal="right"/>
    </xf>
    <xf numFmtId="0" fontId="1" fillId="4" borderId="0" xfId="0" applyFont="1" applyFill="1" applyBorder="1" applyAlignment="1"/>
    <xf numFmtId="164" fontId="1" fillId="5" borderId="0" xfId="0" applyNumberFormat="1" applyFont="1" applyFill="1" applyBorder="1" applyAlignment="1">
      <alignment horizontal="right"/>
    </xf>
    <xf numFmtId="164" fontId="1" fillId="5" borderId="15" xfId="0" applyNumberFormat="1" applyFont="1" applyFill="1" applyBorder="1" applyAlignment="1"/>
    <xf numFmtId="164" fontId="1" fillId="5" borderId="16" xfId="0" applyNumberFormat="1" applyFont="1" applyFill="1" applyBorder="1" applyAlignment="1"/>
    <xf numFmtId="0" fontId="1" fillId="4" borderId="5" xfId="0" applyFont="1" applyFill="1" applyBorder="1"/>
    <xf numFmtId="164" fontId="2" fillId="2" borderId="17" xfId="0" applyNumberFormat="1" applyFont="1" applyFill="1" applyBorder="1" applyAlignment="1" applyProtection="1">
      <alignment horizontal="right"/>
      <protection locked="0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164" fontId="2" fillId="2" borderId="18" xfId="0" applyNumberFormat="1" applyFont="1" applyFill="1" applyBorder="1" applyAlignment="1" applyProtection="1">
      <alignment horizontal="right"/>
      <protection locked="0"/>
    </xf>
    <xf numFmtId="164" fontId="2" fillId="2" borderId="6" xfId="0" applyNumberFormat="1" applyFont="1" applyFill="1" applyBorder="1" applyAlignment="1" applyProtection="1">
      <alignment horizontal="right"/>
      <protection locked="0"/>
    </xf>
    <xf numFmtId="164" fontId="2" fillId="2" borderId="19" xfId="0" applyNumberFormat="1" applyFont="1" applyFill="1" applyBorder="1" applyAlignment="1" applyProtection="1">
      <protection locked="0"/>
    </xf>
    <xf numFmtId="164" fontId="2" fillId="2" borderId="20" xfId="0" applyNumberFormat="1" applyFont="1" applyFill="1" applyBorder="1" applyAlignment="1" applyProtection="1">
      <protection locked="0"/>
    </xf>
    <xf numFmtId="0" fontId="1" fillId="4" borderId="1" xfId="0" applyFont="1" applyFill="1" applyBorder="1" applyProtection="1"/>
    <xf numFmtId="164" fontId="1" fillId="5" borderId="1" xfId="0" applyNumberFormat="1" applyFont="1" applyFill="1" applyBorder="1" applyAlignment="1" applyProtection="1">
      <alignment horizontal="right"/>
    </xf>
    <xf numFmtId="164" fontId="1" fillId="5" borderId="0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protection locked="0"/>
    </xf>
    <xf numFmtId="164" fontId="2" fillId="2" borderId="13" xfId="0" applyNumberFormat="1" applyFont="1" applyFill="1" applyBorder="1" applyAlignment="1" applyProtection="1">
      <protection locked="0"/>
    </xf>
    <xf numFmtId="0" fontId="1" fillId="4" borderId="5" xfId="0" applyFont="1" applyFill="1" applyBorder="1" applyProtection="1"/>
    <xf numFmtId="49" fontId="2" fillId="2" borderId="19" xfId="0" applyNumberFormat="1" applyFont="1" applyFill="1" applyBorder="1" applyProtection="1">
      <protection locked="0"/>
    </xf>
    <xf numFmtId="164" fontId="2" fillId="2" borderId="21" xfId="0" applyNumberFormat="1" applyFont="1" applyFill="1" applyBorder="1" applyAlignment="1" applyProtection="1">
      <protection locked="0"/>
    </xf>
    <xf numFmtId="164" fontId="2" fillId="2" borderId="22" xfId="0" applyNumberFormat="1" applyFont="1" applyFill="1" applyBorder="1" applyAlignment="1" applyProtection="1">
      <protection locked="0"/>
    </xf>
    <xf numFmtId="164" fontId="2" fillId="2" borderId="9" xfId="0" applyNumberFormat="1" applyFont="1" applyFill="1" applyBorder="1" applyAlignment="1" applyProtection="1">
      <protection locked="0"/>
    </xf>
    <xf numFmtId="164" fontId="2" fillId="2" borderId="10" xfId="0" applyNumberFormat="1" applyFont="1" applyFill="1" applyBorder="1" applyAlignment="1" applyProtection="1">
      <protection locked="0"/>
    </xf>
    <xf numFmtId="164" fontId="1" fillId="4" borderId="0" xfId="0" applyNumberFormat="1" applyFont="1" applyFill="1" applyBorder="1" applyAlignment="1" applyProtection="1">
      <alignment horizontal="right"/>
    </xf>
    <xf numFmtId="164" fontId="1" fillId="5" borderId="1" xfId="0" applyNumberFormat="1" applyFont="1" applyFill="1" applyBorder="1" applyAlignment="1" applyProtection="1">
      <protection locked="0"/>
    </xf>
    <xf numFmtId="0" fontId="1" fillId="4" borderId="0" xfId="0" applyFont="1" applyFill="1" applyBorder="1" applyProtection="1"/>
    <xf numFmtId="49" fontId="4" fillId="4" borderId="0" xfId="0" applyNumberFormat="1" applyFont="1" applyFill="1" applyBorder="1" applyAlignment="1">
      <alignment horizontal="left" vertical="top"/>
    </xf>
    <xf numFmtId="0" fontId="2" fillId="0" borderId="0" xfId="0" applyFont="1" applyFill="1"/>
    <xf numFmtId="0" fontId="1" fillId="4" borderId="11" xfId="0" applyFont="1" applyFill="1" applyBorder="1"/>
    <xf numFmtId="0" fontId="1" fillId="4" borderId="8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/>
    <xf numFmtId="49" fontId="1" fillId="4" borderId="0" xfId="0" applyNumberFormat="1" applyFont="1" applyFill="1" applyBorder="1"/>
    <xf numFmtId="0" fontId="2" fillId="0" borderId="0" xfId="0" applyFont="1" applyFill="1" applyBorder="1"/>
    <xf numFmtId="0" fontId="2" fillId="4" borderId="5" xfId="0" applyFont="1" applyFill="1" applyBorder="1"/>
    <xf numFmtId="49" fontId="2" fillId="4" borderId="19" xfId="0" applyNumberFormat="1" applyFont="1" applyFill="1" applyBorder="1"/>
    <xf numFmtId="0" fontId="2" fillId="2" borderId="19" xfId="0" applyNumberFormat="1" applyFont="1" applyFill="1" applyBorder="1" applyProtection="1">
      <protection locked="0"/>
    </xf>
    <xf numFmtId="0" fontId="2" fillId="2" borderId="20" xfId="0" applyNumberFormat="1" applyFont="1" applyFill="1" applyBorder="1" applyProtection="1">
      <protection locked="0"/>
    </xf>
    <xf numFmtId="49" fontId="2" fillId="4" borderId="0" xfId="0" applyNumberFormat="1" applyFont="1" applyFill="1" applyBorder="1" applyAlignment="1">
      <alignment horizontal="right"/>
    </xf>
    <xf numFmtId="0" fontId="2" fillId="4" borderId="11" xfId="0" applyFont="1" applyFill="1" applyBorder="1"/>
    <xf numFmtId="164" fontId="2" fillId="2" borderId="23" xfId="0" applyNumberFormat="1" applyFont="1" applyFill="1" applyBorder="1" applyProtection="1">
      <protection locked="0"/>
    </xf>
    <xf numFmtId="164" fontId="2" fillId="2" borderId="20" xfId="0" applyNumberFormat="1" applyFont="1" applyFill="1" applyBorder="1" applyProtection="1">
      <protection locked="0"/>
    </xf>
    <xf numFmtId="49" fontId="2" fillId="4" borderId="21" xfId="0" applyNumberFormat="1" applyFont="1" applyFill="1" applyBorder="1"/>
    <xf numFmtId="0" fontId="2" fillId="2" borderId="24" xfId="0" applyNumberFormat="1" applyFont="1" applyFill="1" applyBorder="1" applyAlignment="1" applyProtection="1">
      <alignment horizontal="right"/>
      <protection locked="0"/>
    </xf>
    <xf numFmtId="0" fontId="2" fillId="2" borderId="22" xfId="0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/>
    <xf numFmtId="164" fontId="2" fillId="5" borderId="13" xfId="0" applyNumberFormat="1" applyFont="1" applyFill="1" applyBorder="1"/>
    <xf numFmtId="49" fontId="2" fillId="4" borderId="4" xfId="0" applyNumberFormat="1" applyFont="1" applyFill="1" applyBorder="1"/>
    <xf numFmtId="0" fontId="2" fillId="2" borderId="4" xfId="0" applyNumberFormat="1" applyFont="1" applyFill="1" applyBorder="1" applyAlignment="1" applyProtection="1">
      <alignment horizontal="left"/>
      <protection locked="0"/>
    </xf>
    <xf numFmtId="0" fontId="2" fillId="2" borderId="13" xfId="0" applyNumberFormat="1" applyFont="1" applyFill="1" applyBorder="1" applyAlignment="1" applyProtection="1">
      <alignment horizontal="left"/>
      <protection locked="0"/>
    </xf>
    <xf numFmtId="49" fontId="2" fillId="4" borderId="0" xfId="0" applyNumberFormat="1" applyFont="1" applyFill="1" applyBorder="1" applyAlignment="1">
      <alignment horizontal="left"/>
    </xf>
    <xf numFmtId="167" fontId="2" fillId="2" borderId="12" xfId="0" applyNumberFormat="1" applyFont="1" applyFill="1" applyBorder="1" applyProtection="1">
      <protection locked="0"/>
    </xf>
    <xf numFmtId="167" fontId="2" fillId="2" borderId="13" xfId="0" applyNumberFormat="1" applyFont="1" applyFill="1" applyBorder="1" applyProtection="1">
      <protection locked="0"/>
    </xf>
    <xf numFmtId="49" fontId="2" fillId="4" borderId="3" xfId="0" applyNumberFormat="1" applyFont="1" applyFill="1" applyBorder="1" applyAlignment="1">
      <alignment horizontal="left"/>
    </xf>
    <xf numFmtId="0" fontId="2" fillId="2" borderId="24" xfId="0" applyNumberFormat="1" applyFont="1" applyFill="1" applyBorder="1" applyAlignment="1" applyProtection="1">
      <alignment horizontal="left"/>
      <protection locked="0"/>
    </xf>
    <xf numFmtId="0" fontId="2" fillId="2" borderId="22" xfId="0" applyNumberFormat="1" applyFont="1" applyFill="1" applyBorder="1" applyAlignment="1" applyProtection="1">
      <alignment horizontal="left"/>
      <protection locked="0"/>
    </xf>
    <xf numFmtId="0" fontId="2" fillId="4" borderId="25" xfId="0" applyFont="1" applyFill="1" applyBorder="1"/>
    <xf numFmtId="167" fontId="2" fillId="2" borderId="9" xfId="0" applyNumberFormat="1" applyFont="1" applyFill="1" applyBorder="1" applyProtection="1">
      <protection locked="0"/>
    </xf>
    <xf numFmtId="167" fontId="2" fillId="2" borderId="10" xfId="0" applyNumberFormat="1" applyFont="1" applyFill="1" applyBorder="1" applyProtection="1">
      <protection locked="0"/>
    </xf>
    <xf numFmtId="0" fontId="2" fillId="2" borderId="12" xfId="0" applyNumberFormat="1" applyFont="1" applyFill="1" applyBorder="1" applyAlignment="1" applyProtection="1">
      <alignment horizontal="left"/>
      <protection locked="0"/>
    </xf>
    <xf numFmtId="0" fontId="2" fillId="4" borderId="26" xfId="0" applyFont="1" applyFill="1" applyBorder="1"/>
    <xf numFmtId="167" fontId="2" fillId="2" borderId="24" xfId="0" applyNumberFormat="1" applyFont="1" applyFill="1" applyBorder="1" applyProtection="1">
      <protection locked="0"/>
    </xf>
    <xf numFmtId="167" fontId="2" fillId="2" borderId="22" xfId="0" applyNumberFormat="1" applyFont="1" applyFill="1" applyBorder="1" applyProtection="1">
      <protection locked="0"/>
    </xf>
    <xf numFmtId="49" fontId="2" fillId="4" borderId="7" xfId="0" applyNumberFormat="1" applyFont="1" applyFill="1" applyBorder="1"/>
    <xf numFmtId="166" fontId="2" fillId="2" borderId="27" xfId="0" applyNumberFormat="1" applyFont="1" applyFill="1" applyBorder="1" applyProtection="1">
      <protection locked="0"/>
    </xf>
    <xf numFmtId="166" fontId="2" fillId="2" borderId="28" xfId="0" applyNumberFormat="1" applyFont="1" applyFill="1" applyBorder="1" applyProtection="1">
      <protection locked="0"/>
    </xf>
    <xf numFmtId="49" fontId="2" fillId="4" borderId="25" xfId="0" applyNumberFormat="1" applyFont="1" applyFill="1" applyBorder="1"/>
    <xf numFmtId="0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10" xfId="0" applyNumberFormat="1" applyFont="1" applyFill="1" applyBorder="1" applyAlignment="1" applyProtection="1">
      <alignment horizontal="right"/>
      <protection locked="0"/>
    </xf>
    <xf numFmtId="0" fontId="2" fillId="4" borderId="4" xfId="0" applyFont="1" applyFill="1" applyBorder="1"/>
    <xf numFmtId="0" fontId="2" fillId="5" borderId="4" xfId="0" applyNumberFormat="1" applyFont="1" applyFill="1" applyBorder="1" applyAlignment="1">
      <alignment horizontal="right"/>
    </xf>
    <xf numFmtId="0" fontId="2" fillId="5" borderId="13" xfId="0" applyNumberFormat="1" applyFont="1" applyFill="1" applyBorder="1" applyAlignment="1">
      <alignment horizontal="right"/>
    </xf>
    <xf numFmtId="0" fontId="2" fillId="4" borderId="29" xfId="0" applyFont="1" applyFill="1" applyBorder="1"/>
    <xf numFmtId="167" fontId="2" fillId="5" borderId="29" xfId="0" applyNumberFormat="1" applyFont="1" applyFill="1" applyBorder="1" applyAlignment="1">
      <alignment horizontal="right"/>
    </xf>
    <xf numFmtId="167" fontId="2" fillId="5" borderId="28" xfId="0" applyNumberFormat="1" applyFont="1" applyFill="1" applyBorder="1" applyAlignment="1">
      <alignment horizontal="right"/>
    </xf>
    <xf numFmtId="165" fontId="2" fillId="4" borderId="0" xfId="0" applyNumberFormat="1" applyFont="1" applyFill="1" applyBorder="1" applyAlignment="1">
      <alignment horizontal="right"/>
    </xf>
    <xf numFmtId="9" fontId="2" fillId="4" borderId="0" xfId="0" applyNumberFormat="1" applyFont="1" applyFill="1" applyBorder="1" applyAlignment="1">
      <alignment horizontal="right"/>
    </xf>
    <xf numFmtId="164" fontId="2" fillId="2" borderId="23" xfId="0" applyNumberFormat="1" applyFont="1" applyFill="1" applyBorder="1" applyAlignment="1" applyProtection="1">
      <protection locked="0"/>
    </xf>
    <xf numFmtId="164" fontId="2" fillId="5" borderId="4" xfId="0" applyNumberFormat="1" applyFont="1" applyFill="1" applyBorder="1" applyAlignment="1"/>
    <xf numFmtId="164" fontId="2" fillId="5" borderId="13" xfId="0" applyNumberFormat="1" applyFont="1" applyFill="1" applyBorder="1" applyAlignment="1"/>
    <xf numFmtId="164" fontId="2" fillId="2" borderId="23" xfId="0" quotePrefix="1" applyNumberFormat="1" applyFont="1" applyFill="1" applyBorder="1" applyAlignment="1" applyProtection="1">
      <alignment horizontal="right"/>
      <protection locked="0"/>
    </xf>
    <xf numFmtId="164" fontId="2" fillId="2" borderId="20" xfId="0" applyNumberFormat="1" applyFont="1" applyFill="1" applyBorder="1" applyAlignment="1" applyProtection="1">
      <alignment horizontal="right"/>
      <protection locked="0"/>
    </xf>
    <xf numFmtId="164" fontId="2" fillId="5" borderId="12" xfId="0" applyNumberFormat="1" applyFont="1" applyFill="1" applyBorder="1" applyAlignment="1"/>
    <xf numFmtId="0" fontId="2" fillId="4" borderId="7" xfId="0" applyFont="1" applyFill="1" applyBorder="1" applyAlignment="1">
      <alignment horizontal="left"/>
    </xf>
    <xf numFmtId="164" fontId="2" fillId="2" borderId="12" xfId="0" applyNumberFormat="1" applyFont="1" applyFill="1" applyBorder="1" applyAlignment="1" applyProtection="1">
      <protection locked="0"/>
    </xf>
    <xf numFmtId="167" fontId="2" fillId="2" borderId="12" xfId="0" applyNumberFormat="1" applyFont="1" applyFill="1" applyBorder="1" applyAlignment="1" applyProtection="1">
      <alignment horizontal="right"/>
      <protection locked="0"/>
    </xf>
    <xf numFmtId="167" fontId="2" fillId="2" borderId="13" xfId="0" applyNumberFormat="1" applyFont="1" applyFill="1" applyBorder="1" applyAlignment="1" applyProtection="1">
      <alignment horizontal="right"/>
      <protection locked="0"/>
    </xf>
    <xf numFmtId="164" fontId="2" fillId="4" borderId="0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left"/>
    </xf>
    <xf numFmtId="167" fontId="2" fillId="2" borderId="9" xfId="0" applyNumberFormat="1" applyFont="1" applyFill="1" applyBorder="1" applyAlignment="1" applyProtection="1">
      <alignment horizontal="right"/>
      <protection locked="0"/>
    </xf>
    <xf numFmtId="167" fontId="2" fillId="2" borderId="10" xfId="0" applyNumberFormat="1" applyFont="1" applyFill="1" applyBorder="1" applyAlignment="1" applyProtection="1">
      <alignment horizontal="right"/>
      <protection locked="0"/>
    </xf>
    <xf numFmtId="0" fontId="1" fillId="4" borderId="25" xfId="0" applyFont="1" applyFill="1" applyBorder="1"/>
    <xf numFmtId="164" fontId="2" fillId="4" borderId="0" xfId="0" applyNumberFormat="1" applyFont="1" applyFill="1" applyBorder="1" applyAlignment="1">
      <alignment horizontal="left"/>
    </xf>
    <xf numFmtId="167" fontId="2" fillId="2" borderId="24" xfId="0" applyNumberFormat="1" applyFont="1" applyFill="1" applyBorder="1" applyAlignment="1" applyProtection="1">
      <alignment horizontal="right"/>
      <protection locked="0"/>
    </xf>
    <xf numFmtId="167" fontId="2" fillId="2" borderId="22" xfId="0" applyNumberFormat="1" applyFont="1" applyFill="1" applyBorder="1" applyAlignment="1" applyProtection="1">
      <alignment horizontal="right"/>
      <protection locked="0"/>
    </xf>
    <xf numFmtId="9" fontId="2" fillId="4" borderId="0" xfId="0" applyNumberFormat="1" applyFont="1" applyFill="1" applyBorder="1" applyAlignment="1">
      <alignment horizontal="left"/>
    </xf>
    <xf numFmtId="166" fontId="2" fillId="2" borderId="27" xfId="0" applyNumberFormat="1" applyFont="1" applyFill="1" applyBorder="1" applyAlignment="1" applyProtection="1">
      <alignment horizontal="right"/>
      <protection locked="0"/>
    </xf>
    <xf numFmtId="166" fontId="2" fillId="2" borderId="28" xfId="0" applyNumberFormat="1" applyFont="1" applyFill="1" applyBorder="1" applyAlignment="1" applyProtection="1">
      <alignment horizontal="right"/>
      <protection locked="0"/>
    </xf>
    <xf numFmtId="0" fontId="2" fillId="4" borderId="0" xfId="0" applyFont="1" applyFill="1" applyAlignment="1">
      <alignment horizontal="right"/>
    </xf>
    <xf numFmtId="0" fontId="2" fillId="4" borderId="21" xfId="0" applyFont="1" applyFill="1" applyBorder="1"/>
    <xf numFmtId="164" fontId="2" fillId="2" borderId="24" xfId="0" applyNumberFormat="1" applyFont="1" applyFill="1" applyBorder="1" applyAlignment="1" applyProtection="1">
      <protection locked="0"/>
    </xf>
    <xf numFmtId="164" fontId="2" fillId="2" borderId="23" xfId="0" applyNumberFormat="1" applyFont="1" applyFill="1" applyBorder="1" applyAlignment="1" applyProtection="1">
      <alignment horizontal="right"/>
      <protection locked="0"/>
    </xf>
    <xf numFmtId="0" fontId="2" fillId="4" borderId="30" xfId="0" applyFont="1" applyFill="1" applyBorder="1"/>
    <xf numFmtId="164" fontId="2" fillId="2" borderId="31" xfId="0" applyNumberFormat="1" applyFont="1" applyFill="1" applyBorder="1" applyAlignment="1" applyProtection="1">
      <protection locked="0"/>
    </xf>
    <xf numFmtId="164" fontId="2" fillId="2" borderId="32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/>
    <xf numFmtId="165" fontId="2" fillId="4" borderId="0" xfId="0" applyNumberFormat="1" applyFont="1" applyFill="1" applyBorder="1" applyAlignment="1"/>
    <xf numFmtId="164" fontId="2" fillId="4" borderId="5" xfId="0" applyNumberFormat="1" applyFont="1" applyFill="1" applyBorder="1" applyAlignment="1"/>
    <xf numFmtId="0" fontId="2" fillId="4" borderId="0" xfId="0" applyNumberFormat="1" applyFont="1" applyFill="1" applyBorder="1" applyAlignment="1">
      <alignment horizontal="left"/>
    </xf>
    <xf numFmtId="0" fontId="2" fillId="4" borderId="19" xfId="0" applyFont="1" applyFill="1" applyBorder="1"/>
    <xf numFmtId="165" fontId="2" fillId="2" borderId="13" xfId="0" applyNumberFormat="1" applyFont="1" applyFill="1" applyBorder="1" applyAlignment="1" applyProtection="1">
      <protection locked="0"/>
    </xf>
    <xf numFmtId="165" fontId="2" fillId="4" borderId="5" xfId="0" applyNumberFormat="1" applyFont="1" applyFill="1" applyBorder="1" applyAlignment="1">
      <alignment horizontal="right"/>
    </xf>
    <xf numFmtId="0" fontId="2" fillId="4" borderId="33" xfId="0" applyFont="1" applyFill="1" applyBorder="1"/>
    <xf numFmtId="164" fontId="2" fillId="5" borderId="23" xfId="0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0" fontId="1" fillId="0" borderId="0" xfId="0" applyFont="1" applyFill="1" applyBorder="1"/>
    <xf numFmtId="167" fontId="2" fillId="5" borderId="12" xfId="0" applyNumberFormat="1" applyFont="1" applyFill="1" applyBorder="1" applyAlignment="1">
      <alignment horizontal="right"/>
    </xf>
    <xf numFmtId="167" fontId="2" fillId="5" borderId="13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2" fillId="5" borderId="22" xfId="0" applyNumberFormat="1" applyFont="1" applyFill="1" applyBorder="1" applyAlignment="1">
      <alignment horizontal="right"/>
    </xf>
    <xf numFmtId="164" fontId="2" fillId="5" borderId="27" xfId="0" applyNumberFormat="1" applyFont="1" applyFill="1" applyBorder="1" applyAlignment="1">
      <alignment horizontal="right"/>
    </xf>
    <xf numFmtId="164" fontId="2" fillId="5" borderId="6" xfId="0" applyNumberFormat="1" applyFont="1" applyFill="1" applyBorder="1" applyAlignment="1">
      <alignment horizontal="right"/>
    </xf>
    <xf numFmtId="0" fontId="1" fillId="4" borderId="34" xfId="0" applyFont="1" applyFill="1" applyBorder="1"/>
    <xf numFmtId="0" fontId="2" fillId="4" borderId="1" xfId="0" applyFont="1" applyFill="1" applyBorder="1"/>
    <xf numFmtId="164" fontId="2" fillId="5" borderId="1" xfId="0" applyNumberFormat="1" applyFont="1" applyFill="1" applyBorder="1" applyAlignment="1"/>
    <xf numFmtId="164" fontId="2" fillId="4" borderId="5" xfId="0" applyNumberFormat="1" applyFont="1" applyFill="1" applyBorder="1" applyAlignment="1">
      <alignment horizontal="right"/>
    </xf>
    <xf numFmtId="0" fontId="2" fillId="4" borderId="0" xfId="0" applyFont="1" applyFill="1" applyBorder="1" applyProtection="1"/>
    <xf numFmtId="164" fontId="2" fillId="5" borderId="0" xfId="0" applyNumberFormat="1" applyFont="1" applyFill="1" applyBorder="1" applyAlignment="1" applyProtection="1"/>
    <xf numFmtId="164" fontId="2" fillId="4" borderId="0" xfId="0" applyNumberFormat="1" applyFont="1" applyFill="1" applyBorder="1" applyAlignment="1" applyProtection="1">
      <protection locked="0"/>
    </xf>
    <xf numFmtId="164" fontId="2" fillId="2" borderId="19" xfId="0" applyNumberFormat="1" applyFont="1" applyFill="1" applyBorder="1" applyAlignment="1" applyProtection="1">
      <alignment horizontal="right"/>
      <protection locked="0"/>
    </xf>
    <xf numFmtId="49" fontId="2" fillId="2" borderId="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164" fontId="2" fillId="2" borderId="13" xfId="0" applyNumberFormat="1" applyFont="1" applyFill="1" applyBorder="1" applyAlignment="1" applyProtection="1">
      <alignment horizontal="right"/>
      <protection locked="0"/>
    </xf>
    <xf numFmtId="164" fontId="2" fillId="5" borderId="27" xfId="0" applyNumberFormat="1" applyFont="1" applyFill="1" applyBorder="1" applyAlignment="1"/>
    <xf numFmtId="164" fontId="2" fillId="5" borderId="28" xfId="0" applyNumberFormat="1" applyFont="1" applyFill="1" applyBorder="1" applyAlignment="1"/>
    <xf numFmtId="167" fontId="2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Protection="1"/>
    <xf numFmtId="49" fontId="2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165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Border="1"/>
    <xf numFmtId="49" fontId="4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49" fontId="2" fillId="3" borderId="4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49" fontId="2" fillId="4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left"/>
      <protection locked="0"/>
    </xf>
    <xf numFmtId="0" fontId="1" fillId="3" borderId="4" xfId="0" applyFont="1" applyFill="1" applyBorder="1" applyAlignment="1">
      <alignment horizontal="center"/>
    </xf>
  </cellXfs>
  <cellStyles count="1">
    <cellStyle name="Standa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tabSelected="1" zoomScale="70" zoomScaleNormal="70" workbookViewId="0">
      <selection activeCell="G45" sqref="G45"/>
    </sheetView>
  </sheetViews>
  <sheetFormatPr defaultRowHeight="12.75" x14ac:dyDescent="0.2"/>
  <cols>
    <col min="1" max="1" width="45.7109375" style="58" customWidth="1"/>
    <col min="2" max="2" width="12.7109375" style="172" customWidth="1"/>
    <col min="3" max="3" width="12.7109375" style="173" customWidth="1"/>
    <col min="4" max="4" width="2.7109375" style="172" customWidth="1"/>
    <col min="5" max="5" width="45.7109375" style="51" customWidth="1"/>
    <col min="6" max="7" width="12.7109375" style="51" customWidth="1"/>
    <col min="8" max="16384" width="9.140625" style="51"/>
  </cols>
  <sheetData>
    <row r="1" spans="1:7" ht="15.75" x14ac:dyDescent="0.25">
      <c r="A1" s="177" t="s">
        <v>2</v>
      </c>
      <c r="B1" s="177"/>
      <c r="C1" s="177"/>
      <c r="D1" s="177"/>
      <c r="E1" s="177"/>
      <c r="F1" s="177"/>
      <c r="G1" s="177"/>
    </row>
    <row r="2" spans="1:7" ht="15.75" x14ac:dyDescent="0.25">
      <c r="A2" s="177"/>
      <c r="B2" s="177"/>
      <c r="C2" s="177"/>
      <c r="D2" s="177"/>
      <c r="E2" s="177"/>
      <c r="F2" s="177"/>
      <c r="G2" s="177"/>
    </row>
    <row r="3" spans="1:7" ht="15" x14ac:dyDescent="0.2">
      <c r="A3" s="50" t="s">
        <v>110</v>
      </c>
      <c r="B3" s="50"/>
      <c r="C3" s="50"/>
      <c r="D3" s="50"/>
      <c r="E3" s="50"/>
      <c r="F3" s="50"/>
      <c r="G3" s="50"/>
    </row>
    <row r="4" spans="1:7" ht="15" x14ac:dyDescent="0.2">
      <c r="A4" s="176" t="s">
        <v>3</v>
      </c>
      <c r="B4" s="176"/>
      <c r="C4" s="176"/>
      <c r="D4" s="176"/>
      <c r="E4" s="176"/>
      <c r="F4" s="176"/>
      <c r="G4" s="176"/>
    </row>
    <row r="5" spans="1:7" ht="13.5" thickBot="1" x14ac:dyDescent="0.25">
      <c r="A5" s="187"/>
      <c r="B5" s="187"/>
      <c r="C5" s="187"/>
      <c r="D5" s="187"/>
      <c r="E5" s="187"/>
      <c r="F5" s="187"/>
      <c r="G5" s="187"/>
    </row>
    <row r="6" spans="1:7" ht="13.5" thickTop="1" x14ac:dyDescent="0.2">
      <c r="A6" s="52" t="s">
        <v>5</v>
      </c>
      <c r="B6" s="185"/>
      <c r="C6" s="185"/>
      <c r="D6" s="185"/>
      <c r="E6" s="186"/>
      <c r="F6" s="178" t="s">
        <v>4</v>
      </c>
      <c r="G6" s="178"/>
    </row>
    <row r="7" spans="1:7" x14ac:dyDescent="0.2">
      <c r="A7" s="18" t="s">
        <v>0</v>
      </c>
      <c r="B7" s="188"/>
      <c r="C7" s="188"/>
      <c r="D7" s="188"/>
      <c r="E7" s="189"/>
      <c r="F7" s="190"/>
      <c r="G7" s="178"/>
    </row>
    <row r="8" spans="1:7" x14ac:dyDescent="0.2">
      <c r="A8" s="18" t="s">
        <v>6</v>
      </c>
      <c r="B8" s="188"/>
      <c r="C8" s="188"/>
      <c r="D8" s="188"/>
      <c r="E8" s="189"/>
      <c r="F8" s="179"/>
      <c r="G8" s="180"/>
    </row>
    <row r="9" spans="1:7" x14ac:dyDescent="0.2">
      <c r="A9" s="18" t="s">
        <v>7</v>
      </c>
      <c r="B9" s="188"/>
      <c r="C9" s="188"/>
      <c r="D9" s="188"/>
      <c r="E9" s="189"/>
      <c r="F9" s="179"/>
      <c r="G9" s="180"/>
    </row>
    <row r="10" spans="1:7" ht="13.5" thickBot="1" x14ac:dyDescent="0.25">
      <c r="A10" s="53" t="s">
        <v>8</v>
      </c>
      <c r="B10" s="181"/>
      <c r="C10" s="181"/>
      <c r="D10" s="181"/>
      <c r="E10" s="182"/>
      <c r="F10" s="183"/>
      <c r="G10" s="184"/>
    </row>
    <row r="11" spans="1:7" ht="13.5" thickTop="1" x14ac:dyDescent="0.2">
      <c r="A11" s="54"/>
      <c r="B11" s="55"/>
      <c r="C11" s="55"/>
      <c r="D11" s="55"/>
      <c r="E11" s="56"/>
      <c r="F11" s="56"/>
      <c r="G11" s="56"/>
    </row>
    <row r="12" spans="1:7" s="58" customFormat="1" x14ac:dyDescent="0.2">
      <c r="A12" s="57" t="s">
        <v>11</v>
      </c>
      <c r="B12" s="2" t="s">
        <v>9</v>
      </c>
      <c r="C12" s="3" t="s">
        <v>10</v>
      </c>
      <c r="D12" s="55"/>
      <c r="E12" s="4" t="s">
        <v>26</v>
      </c>
      <c r="F12" s="5" t="s">
        <v>9</v>
      </c>
      <c r="G12" s="5" t="s">
        <v>10</v>
      </c>
    </row>
    <row r="13" spans="1:7" s="58" customFormat="1" ht="13.5" thickBot="1" x14ac:dyDescent="0.25">
      <c r="A13" s="59"/>
      <c r="B13" s="59"/>
      <c r="C13" s="59"/>
      <c r="D13" s="3"/>
      <c r="E13" s="54"/>
      <c r="F13" s="54"/>
      <c r="G13" s="54"/>
    </row>
    <row r="14" spans="1:7" ht="13.5" thickTop="1" x14ac:dyDescent="0.2">
      <c r="A14" s="60" t="s">
        <v>12</v>
      </c>
      <c r="B14" s="61"/>
      <c r="C14" s="62"/>
      <c r="D14" s="63"/>
      <c r="E14" s="64" t="s">
        <v>71</v>
      </c>
      <c r="F14" s="65"/>
      <c r="G14" s="66"/>
    </row>
    <row r="15" spans="1:7" x14ac:dyDescent="0.2">
      <c r="A15" s="67" t="s">
        <v>13</v>
      </c>
      <c r="B15" s="68"/>
      <c r="C15" s="69"/>
      <c r="D15" s="63"/>
      <c r="E15" s="6" t="s">
        <v>72</v>
      </c>
      <c r="F15" s="70">
        <f>IF(F14=0,0,ROUND(F14/109,4)*100)</f>
        <v>0</v>
      </c>
      <c r="G15" s="71">
        <f>IF(G14=0,0,ROUND(G14/109,4)*100)</f>
        <v>0</v>
      </c>
    </row>
    <row r="16" spans="1:7" s="58" customFormat="1" x14ac:dyDescent="0.2">
      <c r="A16" s="72" t="s">
        <v>14</v>
      </c>
      <c r="B16" s="73" t="s">
        <v>1</v>
      </c>
      <c r="C16" s="74" t="s">
        <v>1</v>
      </c>
      <c r="D16" s="75"/>
      <c r="E16" s="6" t="s">
        <v>73</v>
      </c>
      <c r="F16" s="76"/>
      <c r="G16" s="77"/>
    </row>
    <row r="17" spans="1:7" s="58" customFormat="1" ht="12" customHeight="1" x14ac:dyDescent="0.2">
      <c r="A17" s="72" t="s">
        <v>15</v>
      </c>
      <c r="B17" s="73" t="s">
        <v>109</v>
      </c>
      <c r="C17" s="74" t="s">
        <v>109</v>
      </c>
      <c r="D17" s="78"/>
      <c r="E17" s="6" t="s">
        <v>74</v>
      </c>
      <c r="F17" s="70">
        <f>IF(F16=0,0,ROUND(F15*F16,2))</f>
        <v>0</v>
      </c>
      <c r="G17" s="71">
        <f>IF(G16=0,0,ROUND(G15*G16,2))</f>
        <v>0</v>
      </c>
    </row>
    <row r="18" spans="1:7" x14ac:dyDescent="0.2">
      <c r="A18" s="67" t="s">
        <v>16</v>
      </c>
      <c r="B18" s="79"/>
      <c r="C18" s="80"/>
      <c r="D18" s="78"/>
      <c r="E18" s="81" t="s">
        <v>75</v>
      </c>
      <c r="F18" s="82"/>
      <c r="G18" s="83"/>
    </row>
    <row r="19" spans="1:7" x14ac:dyDescent="0.2">
      <c r="A19" s="6" t="s">
        <v>17</v>
      </c>
      <c r="B19" s="84"/>
      <c r="C19" s="74"/>
      <c r="D19" s="75"/>
      <c r="E19" s="85" t="s">
        <v>76</v>
      </c>
      <c r="F19" s="86"/>
      <c r="G19" s="87"/>
    </row>
    <row r="20" spans="1:7" x14ac:dyDescent="0.2">
      <c r="A20" s="88" t="s">
        <v>18</v>
      </c>
      <c r="B20" s="84"/>
      <c r="C20" s="74"/>
      <c r="D20" s="78"/>
      <c r="E20" s="6" t="s">
        <v>77</v>
      </c>
      <c r="F20" s="70">
        <f>IF(F17=0,F15,ROUND(F15-F17,2))</f>
        <v>0</v>
      </c>
      <c r="G20" s="71">
        <f>IF(G17=0,G15,ROUND(G15-G17,2))</f>
        <v>0</v>
      </c>
    </row>
    <row r="21" spans="1:7" s="58" customFormat="1" ht="13.5" thickBot="1" x14ac:dyDescent="0.25">
      <c r="A21" s="88" t="s">
        <v>19</v>
      </c>
      <c r="B21" s="84"/>
      <c r="C21" s="74"/>
      <c r="D21" s="75"/>
      <c r="E21" s="7" t="s">
        <v>78</v>
      </c>
      <c r="F21" s="89"/>
      <c r="G21" s="90"/>
    </row>
    <row r="22" spans="1:7" s="58" customFormat="1" ht="13.5" thickTop="1" x14ac:dyDescent="0.2">
      <c r="A22" s="91" t="s">
        <v>20</v>
      </c>
      <c r="B22" s="92"/>
      <c r="C22" s="93"/>
      <c r="D22" s="75"/>
      <c r="E22" s="8" t="s">
        <v>84</v>
      </c>
      <c r="F22" s="9">
        <f>IF(F21=0,0,F20*F21)</f>
        <v>0</v>
      </c>
      <c r="G22" s="9">
        <f>IF(G21=0,0,G20*G21)</f>
        <v>0</v>
      </c>
    </row>
    <row r="23" spans="1:7" s="58" customFormat="1" ht="13.5" thickBot="1" x14ac:dyDescent="0.25">
      <c r="A23" s="67" t="s">
        <v>21</v>
      </c>
      <c r="B23" s="68"/>
      <c r="C23" s="69"/>
      <c r="D23" s="75"/>
      <c r="E23" s="54"/>
      <c r="F23" s="54"/>
      <c r="G23" s="54"/>
    </row>
    <row r="24" spans="1:7" ht="13.5" thickTop="1" x14ac:dyDescent="0.2">
      <c r="A24" s="81" t="s">
        <v>23</v>
      </c>
      <c r="B24" s="92"/>
      <c r="C24" s="93"/>
      <c r="D24" s="75"/>
      <c r="E24" s="64" t="s">
        <v>79</v>
      </c>
      <c r="F24" s="65"/>
      <c r="G24" s="66"/>
    </row>
    <row r="25" spans="1:7" x14ac:dyDescent="0.2">
      <c r="A25" s="94" t="s">
        <v>22</v>
      </c>
      <c r="B25" s="95">
        <f>IF(B24=0,0,F21+F31+F41+F51)</f>
        <v>0</v>
      </c>
      <c r="C25" s="96">
        <f>IF(C24=0,0,G21+G31+G41+G51)</f>
        <v>0</v>
      </c>
      <c r="D25" s="75"/>
      <c r="E25" s="6" t="s">
        <v>80</v>
      </c>
      <c r="F25" s="70">
        <f>IF(F24=0,0,ROUND(F24/109,4)*100)</f>
        <v>0</v>
      </c>
      <c r="G25" s="71">
        <f>IF(G24=0,0,ROUND(G24/109,4)*100)</f>
        <v>0</v>
      </c>
    </row>
    <row r="26" spans="1:7" s="58" customFormat="1" ht="13.5" thickBot="1" x14ac:dyDescent="0.25">
      <c r="A26" s="97" t="s">
        <v>24</v>
      </c>
      <c r="B26" s="98">
        <f>IF(B24=0,0,ROUND(B25/B24,3))</f>
        <v>0</v>
      </c>
      <c r="C26" s="99">
        <f>IF(C24=0,0,C25/C24)</f>
        <v>0</v>
      </c>
      <c r="D26" s="75"/>
      <c r="E26" s="6" t="s">
        <v>81</v>
      </c>
      <c r="F26" s="76"/>
      <c r="G26" s="77"/>
    </row>
    <row r="27" spans="1:7" s="58" customFormat="1" ht="13.5" thickTop="1" x14ac:dyDescent="0.2">
      <c r="A27" s="54"/>
      <c r="B27" s="54"/>
      <c r="C27" s="54"/>
      <c r="D27" s="75"/>
      <c r="E27" s="6" t="s">
        <v>74</v>
      </c>
      <c r="F27" s="70">
        <f>IF(F26=0,0,ROUND(F25*F26,2))</f>
        <v>0</v>
      </c>
      <c r="G27" s="71">
        <f>IF(G26=0,0,ROUND(G25*G26,2))</f>
        <v>0</v>
      </c>
    </row>
    <row r="28" spans="1:7" x14ac:dyDescent="0.2">
      <c r="A28" s="54"/>
      <c r="B28" s="55"/>
      <c r="C28" s="100"/>
      <c r="D28" s="63"/>
      <c r="E28" s="21" t="s">
        <v>75</v>
      </c>
      <c r="F28" s="82"/>
      <c r="G28" s="83"/>
    </row>
    <row r="29" spans="1:7" s="58" customFormat="1" x14ac:dyDescent="0.2">
      <c r="A29" s="54"/>
      <c r="B29" s="54"/>
      <c r="C29" s="54"/>
      <c r="D29" s="63"/>
      <c r="E29" s="85" t="s">
        <v>76</v>
      </c>
      <c r="F29" s="86"/>
      <c r="G29" s="87"/>
    </row>
    <row r="30" spans="1:7" s="58" customFormat="1" x14ac:dyDescent="0.2">
      <c r="A30" s="4" t="s">
        <v>25</v>
      </c>
      <c r="B30" s="5" t="s">
        <v>9</v>
      </c>
      <c r="C30" s="5" t="s">
        <v>10</v>
      </c>
      <c r="D30" s="55"/>
      <c r="E30" s="6" t="s">
        <v>77</v>
      </c>
      <c r="F30" s="70">
        <f>IF(F27=0,F25,ROUND(F25-F27,2))</f>
        <v>0</v>
      </c>
      <c r="G30" s="71">
        <f>IF(G27=0,G25,ROUND(G25-G27,2))</f>
        <v>0</v>
      </c>
    </row>
    <row r="31" spans="1:7" s="58" customFormat="1" ht="13.5" thickBot="1" x14ac:dyDescent="0.25">
      <c r="A31" s="54"/>
      <c r="B31" s="54"/>
      <c r="C31" s="54"/>
      <c r="D31" s="55"/>
      <c r="E31" s="7" t="s">
        <v>78</v>
      </c>
      <c r="F31" s="89"/>
      <c r="G31" s="90"/>
    </row>
    <row r="32" spans="1:7" s="58" customFormat="1" ht="14.25" thickTop="1" thickBot="1" x14ac:dyDescent="0.25">
      <c r="A32" s="29" t="s">
        <v>27</v>
      </c>
      <c r="B32" s="54"/>
      <c r="C32" s="54"/>
      <c r="D32" s="101"/>
      <c r="E32" s="8" t="s">
        <v>85</v>
      </c>
      <c r="F32" s="9">
        <f>IF(F31=0,0,F30*F31)</f>
        <v>0</v>
      </c>
      <c r="G32" s="9">
        <f>IF(G31=0,0,G30*G31)</f>
        <v>0</v>
      </c>
    </row>
    <row r="33" spans="1:7" s="58" customFormat="1" ht="14.25" thickTop="1" thickBot="1" x14ac:dyDescent="0.25">
      <c r="A33" s="64" t="s">
        <v>28</v>
      </c>
      <c r="B33" s="102"/>
      <c r="C33" s="35"/>
      <c r="D33" s="3"/>
      <c r="E33" s="54"/>
      <c r="F33" s="54"/>
      <c r="G33" s="54"/>
    </row>
    <row r="34" spans="1:7" s="58" customFormat="1" ht="13.5" thickTop="1" x14ac:dyDescent="0.2">
      <c r="A34" s="6" t="s">
        <v>29</v>
      </c>
      <c r="B34" s="103">
        <f>ROUND(F15*F18,2)*F21+ROUND(F25*F28,2)*F31+ROUND(F35*F38,2)*F41+ROUND(F45*F48,2)*F51</f>
        <v>0</v>
      </c>
      <c r="C34" s="104">
        <f>ROUND(G15*G18,2)*G21+ROUND(G25*G28,2)*G31+ROUND(G35*G38,2)*G41+ROUND(G45*G48,2)*G51</f>
        <v>0</v>
      </c>
      <c r="D34" s="3"/>
      <c r="E34" s="64" t="s">
        <v>82</v>
      </c>
      <c r="F34" s="105"/>
      <c r="G34" s="106"/>
    </row>
    <row r="35" spans="1:7" s="58" customFormat="1" x14ac:dyDescent="0.2">
      <c r="A35" s="6" t="s">
        <v>30</v>
      </c>
      <c r="B35" s="107">
        <f>IF(F55=0,0,(F59*F60))</f>
        <v>0</v>
      </c>
      <c r="C35" s="104">
        <f>IF(G55=0,0,(G59*G60))</f>
        <v>0</v>
      </c>
      <c r="D35" s="3"/>
      <c r="E35" s="6" t="s">
        <v>83</v>
      </c>
      <c r="F35" s="16">
        <f>IF(F34=0,0,ROUND(F34/109,4)*100)</f>
        <v>0</v>
      </c>
      <c r="G35" s="17">
        <f>IF(G34=0,0,ROUND(G34/109,4)*100)</f>
        <v>0</v>
      </c>
    </row>
    <row r="36" spans="1:7" s="58" customFormat="1" x14ac:dyDescent="0.2">
      <c r="A36" s="108" t="s">
        <v>32</v>
      </c>
      <c r="B36" s="109"/>
      <c r="C36" s="40">
        <v>0</v>
      </c>
      <c r="D36" s="55"/>
      <c r="E36" s="6" t="s">
        <v>87</v>
      </c>
      <c r="F36" s="110"/>
      <c r="G36" s="111"/>
    </row>
    <row r="37" spans="1:7" x14ac:dyDescent="0.2">
      <c r="A37" s="108" t="s">
        <v>31</v>
      </c>
      <c r="B37" s="109"/>
      <c r="C37" s="40"/>
      <c r="D37" s="112"/>
      <c r="E37" s="6" t="s">
        <v>74</v>
      </c>
      <c r="F37" s="16">
        <f>IF(F36=0,0,ROUND(F35*F36,2))</f>
        <v>0</v>
      </c>
      <c r="G37" s="17">
        <f>IF(G36=0,0,ROUND(G35*G36,2))</f>
        <v>0</v>
      </c>
    </row>
    <row r="38" spans="1:7" x14ac:dyDescent="0.2">
      <c r="A38" s="85" t="s">
        <v>33</v>
      </c>
      <c r="B38" s="109"/>
      <c r="C38" s="40"/>
      <c r="D38" s="113"/>
      <c r="E38" s="21" t="s">
        <v>75</v>
      </c>
      <c r="F38" s="114"/>
      <c r="G38" s="115"/>
    </row>
    <row r="39" spans="1:7" x14ac:dyDescent="0.2">
      <c r="A39" s="116" t="s">
        <v>34</v>
      </c>
      <c r="B39" s="10">
        <f>SUM(B33:B38)</f>
        <v>0</v>
      </c>
      <c r="C39" s="11">
        <f>SUM(C33:C38)</f>
        <v>0</v>
      </c>
      <c r="D39" s="117"/>
      <c r="E39" s="85" t="s">
        <v>76</v>
      </c>
      <c r="F39" s="118"/>
      <c r="G39" s="119"/>
    </row>
    <row r="40" spans="1:7" x14ac:dyDescent="0.2">
      <c r="A40" s="81" t="s">
        <v>35</v>
      </c>
      <c r="B40" s="45"/>
      <c r="C40" s="46"/>
      <c r="D40" s="120"/>
      <c r="E40" s="6" t="s">
        <v>77</v>
      </c>
      <c r="F40" s="16">
        <f>IF(F37=0,F35,ROUND(F35-F37,2))</f>
        <v>0</v>
      </c>
      <c r="G40" s="17">
        <f>IF(G37=0,G35,ROUND(G35-G37,2))</f>
        <v>0</v>
      </c>
    </row>
    <row r="41" spans="1:7" ht="13.5" thickBot="1" x14ac:dyDescent="0.25">
      <c r="A41" s="94" t="s">
        <v>36</v>
      </c>
      <c r="B41" s="109">
        <v>0</v>
      </c>
      <c r="C41" s="40">
        <v>0</v>
      </c>
      <c r="D41" s="112"/>
      <c r="E41" s="7" t="s">
        <v>78</v>
      </c>
      <c r="F41" s="121"/>
      <c r="G41" s="122"/>
    </row>
    <row r="42" spans="1:7" ht="13.5" thickTop="1" x14ac:dyDescent="0.2">
      <c r="A42" s="94" t="s">
        <v>37</v>
      </c>
      <c r="B42" s="109"/>
      <c r="C42" s="40">
        <v>0</v>
      </c>
      <c r="D42" s="112"/>
      <c r="E42" s="4" t="s">
        <v>86</v>
      </c>
      <c r="F42" s="12">
        <f>IF(F41=0,0,F40*F41)</f>
        <v>0</v>
      </c>
      <c r="G42" s="12">
        <f>IF(G41=0,0,G40*G41)</f>
        <v>0</v>
      </c>
    </row>
    <row r="43" spans="1:7" ht="13.5" thickBot="1" x14ac:dyDescent="0.25">
      <c r="A43" s="94" t="s">
        <v>38</v>
      </c>
      <c r="B43" s="103">
        <f>IF((B22+B23)=0,0,(B41+B40+B42)/(B22+B23))</f>
        <v>0</v>
      </c>
      <c r="C43" s="104">
        <f>IF((C22+C23)=0,0,(C41+C40+C42)/(C22+C23))</f>
        <v>0</v>
      </c>
      <c r="D43" s="112"/>
      <c r="E43" s="56"/>
      <c r="F43" s="123"/>
      <c r="G43" s="123"/>
    </row>
    <row r="44" spans="1:7" ht="13.5" thickTop="1" x14ac:dyDescent="0.2">
      <c r="A44" s="124" t="s">
        <v>39</v>
      </c>
      <c r="B44" s="125">
        <v>0</v>
      </c>
      <c r="C44" s="44">
        <v>0</v>
      </c>
      <c r="D44" s="112"/>
      <c r="E44" s="64" t="s">
        <v>105</v>
      </c>
      <c r="F44" s="126"/>
      <c r="G44" s="106"/>
    </row>
    <row r="45" spans="1:7" x14ac:dyDescent="0.2">
      <c r="A45" s="116" t="s">
        <v>40</v>
      </c>
      <c r="B45" s="10">
        <f>SUM(B40:B42)+B44</f>
        <v>0</v>
      </c>
      <c r="C45" s="11">
        <f>SUM(C40:C42)+C44</f>
        <v>0</v>
      </c>
      <c r="D45" s="117"/>
      <c r="E45" s="6" t="s">
        <v>106</v>
      </c>
      <c r="F45" s="16">
        <f>IF(F44=0,0,ROUND(F44/121,4)*100)</f>
        <v>0</v>
      </c>
      <c r="G45" s="17">
        <f>IF(G44=0,0,ROUND(G44/121,4)*100)</f>
        <v>0</v>
      </c>
    </row>
    <row r="46" spans="1:7" ht="13.5" thickBot="1" x14ac:dyDescent="0.25">
      <c r="A46" s="127" t="s">
        <v>41</v>
      </c>
      <c r="B46" s="128"/>
      <c r="C46" s="129">
        <v>0</v>
      </c>
      <c r="D46" s="112"/>
      <c r="E46" s="6" t="s">
        <v>107</v>
      </c>
      <c r="F46" s="110"/>
      <c r="G46" s="111"/>
    </row>
    <row r="47" spans="1:7" ht="13.5" thickTop="1" x14ac:dyDescent="0.2">
      <c r="A47" s="4" t="s">
        <v>42</v>
      </c>
      <c r="B47" s="13">
        <f>SUM(B33:B38)+SUM(B40:B42)+B44+B46</f>
        <v>0</v>
      </c>
      <c r="C47" s="13">
        <f>SUM(C33:C38)+SUM(C40:C42)+C44+C46</f>
        <v>0</v>
      </c>
      <c r="D47" s="112"/>
      <c r="E47" s="6" t="s">
        <v>74</v>
      </c>
      <c r="F47" s="16">
        <f>IF(F46=0,0,ROUND(F45*F46,2))</f>
        <v>0</v>
      </c>
      <c r="G47" s="17">
        <f>IF(G46=0,0,ROUND(G45*G46,2))</f>
        <v>0</v>
      </c>
    </row>
    <row r="48" spans="1:7" x14ac:dyDescent="0.2">
      <c r="A48" s="54"/>
      <c r="B48" s="130"/>
      <c r="C48" s="131"/>
      <c r="D48" s="112"/>
      <c r="E48" s="21" t="s">
        <v>75</v>
      </c>
      <c r="F48" s="114"/>
      <c r="G48" s="115"/>
    </row>
    <row r="49" spans="1:7" ht="13.5" thickBot="1" x14ac:dyDescent="0.25">
      <c r="A49" s="29" t="s">
        <v>43</v>
      </c>
      <c r="B49" s="132"/>
      <c r="C49" s="132"/>
      <c r="D49" s="133"/>
      <c r="E49" s="85" t="s">
        <v>76</v>
      </c>
      <c r="F49" s="118"/>
      <c r="G49" s="119"/>
    </row>
    <row r="50" spans="1:7" ht="13.5" thickTop="1" x14ac:dyDescent="0.2">
      <c r="A50" s="134" t="s">
        <v>44</v>
      </c>
      <c r="B50" s="102"/>
      <c r="C50" s="35"/>
      <c r="D50" s="112"/>
      <c r="E50" s="6" t="s">
        <v>77</v>
      </c>
      <c r="F50" s="16">
        <f>IF(F47=0,F45,ROUND(F45-F47,2))</f>
        <v>0</v>
      </c>
      <c r="G50" s="17">
        <f>IF(G47=0,G45,ROUND(G45-G47,2))</f>
        <v>0</v>
      </c>
    </row>
    <row r="51" spans="1:7" ht="13.5" thickBot="1" x14ac:dyDescent="0.25">
      <c r="A51" s="94" t="s">
        <v>45</v>
      </c>
      <c r="B51" s="109"/>
      <c r="C51" s="40"/>
      <c r="D51" s="112"/>
      <c r="E51" s="7" t="s">
        <v>78</v>
      </c>
      <c r="F51" s="121"/>
      <c r="G51" s="122"/>
    </row>
    <row r="52" spans="1:7" ht="13.5" thickTop="1" x14ac:dyDescent="0.2">
      <c r="A52" s="94" t="s">
        <v>46</v>
      </c>
      <c r="B52" s="109"/>
      <c r="C52" s="40">
        <v>0</v>
      </c>
      <c r="D52" s="117"/>
      <c r="E52" s="8" t="s">
        <v>108</v>
      </c>
      <c r="F52" s="12">
        <f>IF(F51=0,0,F50*F51)</f>
        <v>0</v>
      </c>
      <c r="G52" s="12">
        <f>IF(G51=0,0,G50*G51)</f>
        <v>0</v>
      </c>
    </row>
    <row r="53" spans="1:7" x14ac:dyDescent="0.2">
      <c r="A53" s="94" t="s">
        <v>47</v>
      </c>
      <c r="B53" s="39"/>
      <c r="C53" s="135"/>
      <c r="D53" s="112"/>
      <c r="E53" s="56"/>
      <c r="F53" s="123"/>
      <c r="G53" s="123"/>
    </row>
    <row r="54" spans="1:7" s="58" customFormat="1" ht="13.5" thickBot="1" x14ac:dyDescent="0.25">
      <c r="A54" s="94" t="s">
        <v>41</v>
      </c>
      <c r="B54" s="109"/>
      <c r="C54" s="40">
        <v>0</v>
      </c>
      <c r="D54" s="54"/>
      <c r="E54" s="14" t="s">
        <v>88</v>
      </c>
      <c r="F54" s="136"/>
      <c r="G54" s="136"/>
    </row>
    <row r="55" spans="1:7" s="58" customFormat="1" ht="14.25" thickTop="1" thickBot="1" x14ac:dyDescent="0.25">
      <c r="A55" s="137" t="s">
        <v>48</v>
      </c>
      <c r="B55" s="128"/>
      <c r="C55" s="129">
        <v>0</v>
      </c>
      <c r="D55" s="112"/>
      <c r="E55" s="15" t="s">
        <v>89</v>
      </c>
      <c r="F55" s="138">
        <f>(F14*F21)+(F24*F31)+(F34*F41)+(F44*F51)</f>
        <v>0</v>
      </c>
      <c r="G55" s="139">
        <f>(G14*G21)+(G24*G31)+(G34*G41)+(G44*G51)</f>
        <v>0</v>
      </c>
    </row>
    <row r="56" spans="1:7" s="141" customFormat="1" ht="13.5" thickTop="1" x14ac:dyDescent="0.2">
      <c r="A56" s="4" t="s">
        <v>49</v>
      </c>
      <c r="B56" s="13">
        <f>SUM(B50:B55)</f>
        <v>0</v>
      </c>
      <c r="C56" s="13">
        <f>SUM(C50:C55)</f>
        <v>0</v>
      </c>
      <c r="D56" s="12"/>
      <c r="E56" s="6" t="s">
        <v>90</v>
      </c>
      <c r="F56" s="140">
        <f>(F15*F21)+(F25*F31)+(F35*F41)+(F45*F51)</f>
        <v>0</v>
      </c>
      <c r="G56" s="17">
        <f>(G15*G21)+(G25*G31)+(G35*G41)+(G45*G51)</f>
        <v>0</v>
      </c>
    </row>
    <row r="57" spans="1:7" s="141" customFormat="1" x14ac:dyDescent="0.2">
      <c r="A57" s="54"/>
      <c r="B57" s="130"/>
      <c r="C57" s="130"/>
      <c r="D57" s="12"/>
      <c r="E57" s="6" t="s">
        <v>91</v>
      </c>
      <c r="F57" s="142">
        <f>IF(F55=0,0,-(F58/F56))</f>
        <v>0</v>
      </c>
      <c r="G57" s="143">
        <f>IF(G55=0,0,-(G58/G56))</f>
        <v>0</v>
      </c>
    </row>
    <row r="58" spans="1:7" s="141" customFormat="1" ht="13.5" thickBot="1" x14ac:dyDescent="0.25">
      <c r="A58" s="29" t="s">
        <v>50</v>
      </c>
      <c r="B58" s="132"/>
      <c r="C58" s="132"/>
      <c r="D58" s="12"/>
      <c r="E58" s="6" t="s">
        <v>92</v>
      </c>
      <c r="F58" s="16">
        <f>IF(F55=0,0,-((F17*F21)+(F27*F31)+(F37*F41)+(F47*F51)))</f>
        <v>0</v>
      </c>
      <c r="G58" s="17">
        <f>IF(G55=0,0,-((G17*G21)+(G27*G31)+(G37*G41)+(G47*G51)))</f>
        <v>0</v>
      </c>
    </row>
    <row r="59" spans="1:7" s="141" customFormat="1" ht="13.5" thickTop="1" x14ac:dyDescent="0.2">
      <c r="A59" s="134" t="s">
        <v>51</v>
      </c>
      <c r="B59" s="102"/>
      <c r="C59" s="35">
        <v>0</v>
      </c>
      <c r="D59" s="12"/>
      <c r="E59" s="18" t="s">
        <v>93</v>
      </c>
      <c r="F59" s="19">
        <f>IF(F55=0,0,F56+F58)</f>
        <v>0</v>
      </c>
      <c r="G59" s="20">
        <f>IF(G55=0,0,G56+G58)</f>
        <v>0</v>
      </c>
    </row>
    <row r="60" spans="1:7" s="58" customFormat="1" x14ac:dyDescent="0.2">
      <c r="A60" s="94" t="s">
        <v>52</v>
      </c>
      <c r="B60" s="109"/>
      <c r="C60" s="40"/>
      <c r="D60" s="112"/>
      <c r="E60" s="21" t="s">
        <v>95</v>
      </c>
      <c r="F60" s="114"/>
      <c r="G60" s="115"/>
    </row>
    <row r="61" spans="1:7" x14ac:dyDescent="0.2">
      <c r="A61" s="94" t="s">
        <v>53</v>
      </c>
      <c r="B61" s="109"/>
      <c r="C61" s="40">
        <v>0</v>
      </c>
      <c r="D61" s="112"/>
      <c r="E61" s="85" t="s">
        <v>94</v>
      </c>
      <c r="F61" s="118"/>
      <c r="G61" s="119"/>
    </row>
    <row r="62" spans="1:7" x14ac:dyDescent="0.2">
      <c r="A62" s="94" t="s">
        <v>41</v>
      </c>
      <c r="B62" s="109"/>
      <c r="C62" s="40">
        <v>0</v>
      </c>
      <c r="D62" s="112"/>
      <c r="E62" s="6" t="s">
        <v>96</v>
      </c>
      <c r="F62" s="144">
        <f>-B66</f>
        <v>0</v>
      </c>
      <c r="G62" s="145">
        <f>-C66</f>
        <v>0</v>
      </c>
    </row>
    <row r="63" spans="1:7" ht="13.5" thickBot="1" x14ac:dyDescent="0.25">
      <c r="A63" s="137" t="s">
        <v>48</v>
      </c>
      <c r="B63" s="128"/>
      <c r="C63" s="129"/>
      <c r="D63" s="112"/>
      <c r="E63" s="22" t="s">
        <v>97</v>
      </c>
      <c r="F63" s="23">
        <f>IF(F55=0,F62,F59+F62)</f>
        <v>0</v>
      </c>
      <c r="G63" s="24">
        <f>IF(G55=0,G62,G59+C35+G62)</f>
        <v>0</v>
      </c>
    </row>
    <row r="64" spans="1:7" ht="14.25" thickTop="1" thickBot="1" x14ac:dyDescent="0.25">
      <c r="A64" s="4" t="s">
        <v>49</v>
      </c>
      <c r="B64" s="13">
        <f>SUM(B59:B63)</f>
        <v>0</v>
      </c>
      <c r="C64" s="13">
        <f>SUM(C59:C63)</f>
        <v>0</v>
      </c>
      <c r="D64" s="75"/>
      <c r="E64" s="97" t="s">
        <v>98</v>
      </c>
      <c r="F64" s="146">
        <f>-B80</f>
        <v>0</v>
      </c>
      <c r="G64" s="147">
        <f>-C80</f>
        <v>0</v>
      </c>
    </row>
    <row r="65" spans="1:7" ht="14.25" thickTop="1" thickBot="1" x14ac:dyDescent="0.25">
      <c r="A65" s="4"/>
      <c r="B65" s="25"/>
      <c r="C65" s="25"/>
      <c r="D65" s="112"/>
      <c r="E65" s="4" t="s">
        <v>99</v>
      </c>
      <c r="F65" s="26">
        <f>F63+F64</f>
        <v>0</v>
      </c>
      <c r="G65" s="26">
        <f>G63+G64</f>
        <v>0</v>
      </c>
    </row>
    <row r="66" spans="1:7" ht="14.25" thickTop="1" thickBot="1" x14ac:dyDescent="0.25">
      <c r="A66" s="148" t="s">
        <v>54</v>
      </c>
      <c r="B66" s="27">
        <f>SUM(B47+B56+B64)</f>
        <v>0</v>
      </c>
      <c r="C66" s="28">
        <f>SUM(C47+C56+C64)</f>
        <v>0</v>
      </c>
      <c r="D66" s="112"/>
      <c r="E66" s="56"/>
      <c r="F66" s="123"/>
      <c r="G66" s="123"/>
    </row>
    <row r="67" spans="1:7" ht="14.25" thickTop="1" thickBot="1" x14ac:dyDescent="0.25">
      <c r="A67" s="149" t="s">
        <v>55</v>
      </c>
      <c r="B67" s="150">
        <f>IF(B24=0,0,B66/B24)</f>
        <v>0</v>
      </c>
      <c r="C67" s="150">
        <f>IF(C24=0,0,C66/C24)</f>
        <v>0</v>
      </c>
      <c r="D67" s="112"/>
      <c r="E67" s="29" t="s">
        <v>100</v>
      </c>
      <c r="F67" s="151"/>
      <c r="G67" s="151"/>
    </row>
    <row r="68" spans="1:7" ht="13.5" thickTop="1" x14ac:dyDescent="0.2">
      <c r="A68" s="152" t="s">
        <v>56</v>
      </c>
      <c r="B68" s="153">
        <f>IF(B24=0,0,F55/B25)</f>
        <v>0</v>
      </c>
      <c r="C68" s="153">
        <f>IF(C24=0,0,G55/C25)</f>
        <v>0</v>
      </c>
      <c r="D68" s="112"/>
      <c r="E68" s="6" t="s">
        <v>101</v>
      </c>
      <c r="F68" s="30"/>
      <c r="G68" s="31">
        <v>0</v>
      </c>
    </row>
    <row r="69" spans="1:7" s="58" customFormat="1" x14ac:dyDescent="0.2">
      <c r="A69" s="54"/>
      <c r="B69" s="130"/>
      <c r="C69" s="130"/>
      <c r="D69" s="112"/>
      <c r="E69" s="6" t="s">
        <v>102</v>
      </c>
      <c r="F69" s="30"/>
      <c r="G69" s="31"/>
    </row>
    <row r="70" spans="1:7" s="141" customFormat="1" x14ac:dyDescent="0.2">
      <c r="A70" s="4"/>
      <c r="B70" s="25"/>
      <c r="C70" s="25"/>
      <c r="D70" s="12"/>
      <c r="E70" s="6" t="s">
        <v>103</v>
      </c>
      <c r="F70" s="30"/>
      <c r="G70" s="31"/>
    </row>
    <row r="71" spans="1:7" s="141" customFormat="1" ht="13.5" thickBot="1" x14ac:dyDescent="0.25">
      <c r="A71" s="4" t="s">
        <v>57</v>
      </c>
      <c r="B71" s="154"/>
      <c r="C71" s="154"/>
      <c r="D71" s="12"/>
      <c r="E71" s="7" t="s">
        <v>104</v>
      </c>
      <c r="F71" s="32">
        <v>0</v>
      </c>
      <c r="G71" s="33">
        <v>0</v>
      </c>
    </row>
    <row r="72" spans="1:7" s="58" customFormat="1" ht="13.5" thickTop="1" x14ac:dyDescent="0.2">
      <c r="A72" s="134" t="s">
        <v>58</v>
      </c>
      <c r="B72" s="34"/>
      <c r="C72" s="35">
        <v>0</v>
      </c>
      <c r="D72" s="112"/>
      <c r="E72" s="36" t="s">
        <v>70</v>
      </c>
      <c r="F72" s="37">
        <f>F65+SUM(F68:F71)</f>
        <v>0</v>
      </c>
      <c r="G72" s="38">
        <f>G65+SUM(G68:G71)</f>
        <v>0</v>
      </c>
    </row>
    <row r="73" spans="1:7" x14ac:dyDescent="0.2">
      <c r="A73" s="94" t="s">
        <v>59</v>
      </c>
      <c r="B73" s="39">
        <v>0</v>
      </c>
      <c r="C73" s="40">
        <v>0</v>
      </c>
      <c r="D73" s="55"/>
      <c r="E73" s="56"/>
      <c r="F73" s="123"/>
      <c r="G73" s="123"/>
    </row>
    <row r="74" spans="1:7" ht="13.5" thickBot="1" x14ac:dyDescent="0.25">
      <c r="A74" s="94" t="s">
        <v>60</v>
      </c>
      <c r="B74" s="39"/>
      <c r="C74" s="40">
        <v>0</v>
      </c>
      <c r="D74" s="112"/>
      <c r="E74" s="41" t="s">
        <v>68</v>
      </c>
      <c r="F74" s="5" t="s">
        <v>9</v>
      </c>
      <c r="G74" s="5" t="s">
        <v>10</v>
      </c>
    </row>
    <row r="75" spans="1:7" ht="13.5" thickTop="1" x14ac:dyDescent="0.2">
      <c r="A75" s="94" t="s">
        <v>61</v>
      </c>
      <c r="B75" s="39"/>
      <c r="C75" s="40">
        <v>0</v>
      </c>
      <c r="D75" s="112"/>
      <c r="E75" s="42"/>
      <c r="F75" s="155"/>
      <c r="G75" s="106"/>
    </row>
    <row r="76" spans="1:7" x14ac:dyDescent="0.2">
      <c r="A76" s="124" t="s">
        <v>41</v>
      </c>
      <c r="B76" s="43"/>
      <c r="C76" s="44">
        <v>0</v>
      </c>
      <c r="D76" s="112"/>
      <c r="E76" s="156"/>
      <c r="F76" s="157"/>
      <c r="G76" s="158"/>
    </row>
    <row r="77" spans="1:7" s="141" customFormat="1" x14ac:dyDescent="0.2">
      <c r="A77" s="81" t="s">
        <v>62</v>
      </c>
      <c r="B77" s="45"/>
      <c r="C77" s="46"/>
      <c r="D77" s="12"/>
      <c r="E77" s="156"/>
      <c r="F77" s="157"/>
      <c r="G77" s="158"/>
    </row>
    <row r="78" spans="1:7" s="141" customFormat="1" x14ac:dyDescent="0.2">
      <c r="A78" s="94" t="s">
        <v>64</v>
      </c>
      <c r="B78" s="107">
        <f>ROUND(F15*F19,2)*F21+ROUND(F25*F29,2)*F31+ROUND(F35*F39,2)*F41+ROUND(F45*F49,2)*F51</f>
        <v>0</v>
      </c>
      <c r="C78" s="104">
        <f>ROUND(G15*G19,2)*G21+ROUND(G25*G29,2)*G31+ROUND(G35*G39,2)*G41+ROUND(G45*G49,2)*G51</f>
        <v>0</v>
      </c>
      <c r="D78" s="47"/>
      <c r="E78" s="156"/>
      <c r="F78" s="157">
        <v>0</v>
      </c>
      <c r="G78" s="158">
        <v>0</v>
      </c>
    </row>
    <row r="79" spans="1:7" s="141" customFormat="1" ht="13.5" thickBot="1" x14ac:dyDescent="0.25">
      <c r="A79" s="97" t="s">
        <v>63</v>
      </c>
      <c r="B79" s="159">
        <f>IF(747=0,0,(F59*F61))</f>
        <v>0</v>
      </c>
      <c r="C79" s="160">
        <f>IF(747=0,0,(G59*G61))</f>
        <v>0</v>
      </c>
      <c r="D79" s="47"/>
      <c r="E79" s="156"/>
      <c r="F79" s="157">
        <v>0</v>
      </c>
      <c r="G79" s="158">
        <v>0</v>
      </c>
    </row>
    <row r="80" spans="1:7" s="141" customFormat="1" ht="13.5" thickTop="1" x14ac:dyDescent="0.2">
      <c r="A80" s="8" t="s">
        <v>98</v>
      </c>
      <c r="B80" s="48">
        <f>SUM(B72:B79)</f>
        <v>0</v>
      </c>
      <c r="C80" s="48">
        <f>SUM(C72:C79)</f>
        <v>0</v>
      </c>
      <c r="D80" s="47"/>
      <c r="E80" s="36" t="s">
        <v>67</v>
      </c>
      <c r="F80" s="37">
        <f>SUM(F75:F79)</f>
        <v>0</v>
      </c>
      <c r="G80" s="37">
        <f>SUM(G75:G79)</f>
        <v>0</v>
      </c>
    </row>
    <row r="81" spans="1:7" s="141" customFormat="1" x14ac:dyDescent="0.2">
      <c r="A81" s="54"/>
      <c r="B81" s="161"/>
      <c r="C81" s="161"/>
      <c r="D81" s="1"/>
      <c r="E81" s="49" t="s">
        <v>66</v>
      </c>
      <c r="F81" s="38">
        <f>F72+SUM(F75:F79)</f>
        <v>0</v>
      </c>
      <c r="G81" s="38">
        <f>G72+SUM(G75:G79)</f>
        <v>0</v>
      </c>
    </row>
    <row r="82" spans="1:7" s="141" customFormat="1" ht="9.9499999999999993" customHeight="1" x14ac:dyDescent="0.2">
      <c r="A82" s="54"/>
      <c r="B82" s="161"/>
      <c r="C82" s="161"/>
      <c r="D82" s="47"/>
      <c r="E82" s="49"/>
      <c r="F82" s="162"/>
      <c r="G82" s="162"/>
    </row>
    <row r="83" spans="1:7" s="141" customFormat="1" x14ac:dyDescent="0.2">
      <c r="A83" s="187" t="s">
        <v>65</v>
      </c>
      <c r="B83" s="187"/>
      <c r="C83" s="187"/>
      <c r="D83" s="187"/>
      <c r="E83" s="187"/>
      <c r="F83" s="187"/>
      <c r="G83" s="187"/>
    </row>
    <row r="84" spans="1:7" s="141" customFormat="1" x14ac:dyDescent="0.2">
      <c r="A84" s="187" t="s">
        <v>69</v>
      </c>
      <c r="B84" s="187"/>
      <c r="C84" s="187"/>
      <c r="D84" s="187"/>
      <c r="E84" s="187"/>
      <c r="F84" s="187"/>
      <c r="G84" s="187"/>
    </row>
    <row r="85" spans="1:7" s="141" customFormat="1" x14ac:dyDescent="0.2">
      <c r="A85" s="163"/>
      <c r="B85" s="163"/>
      <c r="C85" s="163"/>
      <c r="D85" s="163"/>
      <c r="E85" s="163"/>
      <c r="F85" s="163"/>
      <c r="G85" s="163"/>
    </row>
    <row r="86" spans="1:7" s="141" customFormat="1" x14ac:dyDescent="0.2">
      <c r="D86" s="1"/>
    </row>
    <row r="90" spans="1:7" s="58" customFormat="1" x14ac:dyDescent="0.2"/>
    <row r="91" spans="1:7" s="58" customFormat="1" x14ac:dyDescent="0.2"/>
    <row r="92" spans="1:7" s="58" customFormat="1" x14ac:dyDescent="0.2"/>
    <row r="93" spans="1:7" s="58" customFormat="1" x14ac:dyDescent="0.2"/>
    <row r="94" spans="1:7" s="58" customFormat="1" x14ac:dyDescent="0.2"/>
    <row r="95" spans="1:7" s="58" customFormat="1" x14ac:dyDescent="0.2"/>
    <row r="96" spans="1:7" s="58" customFormat="1" x14ac:dyDescent="0.2"/>
    <row r="97" s="58" customFormat="1" x14ac:dyDescent="0.2"/>
    <row r="98" s="58" customFormat="1" x14ac:dyDescent="0.2"/>
    <row r="99" s="58" customFormat="1" x14ac:dyDescent="0.2"/>
    <row r="100" s="141" customFormat="1" x14ac:dyDescent="0.2"/>
    <row r="101" s="141" customFormat="1" x14ac:dyDescent="0.2"/>
    <row r="102" s="58" customFormat="1" x14ac:dyDescent="0.2"/>
    <row r="103" s="58" customFormat="1" x14ac:dyDescent="0.2"/>
    <row r="104" s="58" customFormat="1" x14ac:dyDescent="0.2"/>
    <row r="105" s="58" customFormat="1" x14ac:dyDescent="0.2"/>
    <row r="106" s="58" customFormat="1" x14ac:dyDescent="0.2"/>
    <row r="107" s="58" customFormat="1" x14ac:dyDescent="0.2"/>
    <row r="108" s="58" customFormat="1" x14ac:dyDescent="0.2"/>
    <row r="109" s="164" customFormat="1" x14ac:dyDescent="0.2"/>
    <row r="110" s="165" customFormat="1" x14ac:dyDescent="0.2"/>
    <row r="111" s="165" customFormat="1" x14ac:dyDescent="0.2"/>
    <row r="112" s="58" customFormat="1" x14ac:dyDescent="0.2"/>
    <row r="113" s="58" customFormat="1" x14ac:dyDescent="0.2"/>
    <row r="114" s="58" customFormat="1" x14ac:dyDescent="0.2"/>
    <row r="115" s="58" customFormat="1" x14ac:dyDescent="0.2"/>
    <row r="116" s="58" customFormat="1" x14ac:dyDescent="0.2"/>
    <row r="117" s="58" customFormat="1" x14ac:dyDescent="0.2"/>
    <row r="118" s="58" customFormat="1" x14ac:dyDescent="0.2"/>
    <row r="119" s="58" customFormat="1" x14ac:dyDescent="0.2"/>
    <row r="120" s="58" customFormat="1" x14ac:dyDescent="0.2"/>
    <row r="121" s="58" customFormat="1" x14ac:dyDescent="0.2"/>
    <row r="122" s="58" customFormat="1" x14ac:dyDescent="0.2"/>
    <row r="123" s="58" customFormat="1" x14ac:dyDescent="0.2"/>
    <row r="124" s="58" customFormat="1" x14ac:dyDescent="0.2"/>
    <row r="125" s="58" customFormat="1" x14ac:dyDescent="0.2"/>
    <row r="126" s="58" customFormat="1" x14ac:dyDescent="0.2"/>
    <row r="127" s="58" customFormat="1" x14ac:dyDescent="0.2"/>
    <row r="128" s="58" customFormat="1" x14ac:dyDescent="0.2"/>
    <row r="129" s="58" customFormat="1" x14ac:dyDescent="0.2"/>
    <row r="130" s="58" customFormat="1" x14ac:dyDescent="0.2"/>
    <row r="131" s="58" customFormat="1" x14ac:dyDescent="0.2"/>
    <row r="132" s="58" customFormat="1" x14ac:dyDescent="0.2"/>
    <row r="133" s="58" customFormat="1" x14ac:dyDescent="0.2"/>
    <row r="134" s="58" customFormat="1" x14ac:dyDescent="0.2"/>
    <row r="135" s="58" customFormat="1" x14ac:dyDescent="0.2"/>
    <row r="136" s="58" customFormat="1" x14ac:dyDescent="0.2"/>
    <row r="137" s="58" customFormat="1" x14ac:dyDescent="0.2"/>
    <row r="138" s="58" customFormat="1" x14ac:dyDescent="0.2"/>
    <row r="139" s="58" customFormat="1" x14ac:dyDescent="0.2"/>
    <row r="140" s="58" customFormat="1" x14ac:dyDescent="0.2"/>
    <row r="141" s="58" customFormat="1" x14ac:dyDescent="0.2"/>
    <row r="142" s="58" customFormat="1" x14ac:dyDescent="0.2"/>
    <row r="143" s="58" customFormat="1" x14ac:dyDescent="0.2"/>
    <row r="144" s="58" customFormat="1" x14ac:dyDescent="0.2"/>
    <row r="145" spans="1:7" s="58" customFormat="1" x14ac:dyDescent="0.2"/>
    <row r="146" spans="1:7" s="58" customFormat="1" x14ac:dyDescent="0.2"/>
    <row r="147" spans="1:7" s="58" customFormat="1" x14ac:dyDescent="0.2"/>
    <row r="148" spans="1:7" s="58" customFormat="1" x14ac:dyDescent="0.2">
      <c r="A148" s="166"/>
      <c r="B148" s="167"/>
      <c r="C148" s="168"/>
      <c r="D148" s="169"/>
      <c r="E148" s="170"/>
      <c r="F148" s="171"/>
      <c r="G148" s="169"/>
    </row>
    <row r="149" spans="1:7" s="58" customFormat="1" x14ac:dyDescent="0.2"/>
    <row r="150" spans="1:7" s="58" customFormat="1" x14ac:dyDescent="0.2"/>
    <row r="151" spans="1:7" s="58" customFormat="1" x14ac:dyDescent="0.2"/>
    <row r="152" spans="1:7" s="58" customFormat="1" x14ac:dyDescent="0.2"/>
    <row r="153" spans="1:7" s="58" customFormat="1" x14ac:dyDescent="0.2"/>
    <row r="154" spans="1:7" s="58" customFormat="1" x14ac:dyDescent="0.2"/>
    <row r="155" spans="1:7" s="58" customFormat="1" x14ac:dyDescent="0.2"/>
    <row r="156" spans="1:7" s="58" customFormat="1" x14ac:dyDescent="0.2"/>
    <row r="157" spans="1:7" s="58" customFormat="1" x14ac:dyDescent="0.2"/>
    <row r="158" spans="1:7" s="58" customFormat="1" x14ac:dyDescent="0.2"/>
    <row r="159" spans="1:7" s="58" customFormat="1" x14ac:dyDescent="0.2"/>
    <row r="160" spans="1:7" s="58" customFormat="1" x14ac:dyDescent="0.2"/>
    <row r="161" s="58" customFormat="1" x14ac:dyDescent="0.2"/>
    <row r="162" s="58" customFormat="1" x14ac:dyDescent="0.2"/>
    <row r="163" s="58" customFormat="1" x14ac:dyDescent="0.2"/>
    <row r="164" s="58" customFormat="1" x14ac:dyDescent="0.2"/>
    <row r="165" s="58" customFormat="1" x14ac:dyDescent="0.2"/>
    <row r="166" s="58" customFormat="1" x14ac:dyDescent="0.2"/>
    <row r="167" s="58" customFormat="1" x14ac:dyDescent="0.2"/>
    <row r="168" s="58" customFormat="1" x14ac:dyDescent="0.2"/>
    <row r="169" s="58" customFormat="1" x14ac:dyDescent="0.2"/>
    <row r="170" s="58" customFormat="1" x14ac:dyDescent="0.2"/>
    <row r="171" s="58" customFormat="1" x14ac:dyDescent="0.2"/>
    <row r="172" s="58" customFormat="1" x14ac:dyDescent="0.2"/>
    <row r="173" s="58" customFormat="1" x14ac:dyDescent="0.2"/>
    <row r="174" s="58" customFormat="1" x14ac:dyDescent="0.2"/>
    <row r="175" s="58" customFormat="1" x14ac:dyDescent="0.2"/>
    <row r="176" s="58" customFormat="1" x14ac:dyDescent="0.2"/>
    <row r="177" s="58" customFormat="1" x14ac:dyDescent="0.2"/>
    <row r="178" s="58" customFormat="1" x14ac:dyDescent="0.2"/>
    <row r="179" s="58" customFormat="1" x14ac:dyDescent="0.2"/>
    <row r="180" s="58" customFormat="1" x14ac:dyDescent="0.2"/>
    <row r="181" s="58" customFormat="1" x14ac:dyDescent="0.2"/>
    <row r="182" s="58" customFormat="1" x14ac:dyDescent="0.2"/>
    <row r="183" s="58" customFormat="1" x14ac:dyDescent="0.2"/>
    <row r="184" s="58" customFormat="1" x14ac:dyDescent="0.2"/>
    <row r="185" s="58" customFormat="1" x14ac:dyDescent="0.2"/>
    <row r="186" s="58" customFormat="1" x14ac:dyDescent="0.2"/>
    <row r="187" s="58" customFormat="1" x14ac:dyDescent="0.2"/>
    <row r="214" spans="1:7" x14ac:dyDescent="0.2">
      <c r="A214" s="166"/>
      <c r="B214" s="167"/>
      <c r="C214" s="174"/>
      <c r="D214" s="169"/>
      <c r="E214" s="170"/>
      <c r="F214" s="171"/>
      <c r="G214" s="169"/>
    </row>
    <row r="215" spans="1:7" x14ac:dyDescent="0.2">
      <c r="A215" s="166"/>
      <c r="B215" s="167"/>
      <c r="C215" s="174"/>
      <c r="D215" s="169"/>
      <c r="E215" s="170"/>
      <c r="F215" s="171"/>
      <c r="G215" s="169"/>
    </row>
    <row r="216" spans="1:7" x14ac:dyDescent="0.2">
      <c r="A216" s="166"/>
      <c r="B216" s="167"/>
      <c r="C216" s="174"/>
      <c r="D216" s="169"/>
      <c r="E216" s="170"/>
      <c r="F216" s="171"/>
      <c r="G216" s="169"/>
    </row>
    <row r="217" spans="1:7" x14ac:dyDescent="0.2">
      <c r="A217" s="175"/>
      <c r="B217" s="167"/>
      <c r="C217" s="174"/>
      <c r="D217" s="169"/>
      <c r="E217" s="170"/>
      <c r="F217" s="171"/>
      <c r="G217" s="169"/>
    </row>
  </sheetData>
  <sheetProtection algorithmName="SHA-512" hashValue="dJ2aeR3s4dQRGInyriL3CeFr8AcPwAjQXCz1TGW4aocZGQLskgRVAIEDWNAWlC2+OZfnHzTkglxvAwJpN2hRpg==" saltValue="cWFQhusQeiMW/C/fFPfQIw==" spinCount="100000" sheet="1" objects="1" scenarios="1"/>
  <mergeCells count="16">
    <mergeCell ref="B10:E10"/>
    <mergeCell ref="F10:G10"/>
    <mergeCell ref="B6:E6"/>
    <mergeCell ref="A5:G5"/>
    <mergeCell ref="A84:G84"/>
    <mergeCell ref="B7:E7"/>
    <mergeCell ref="F7:G7"/>
    <mergeCell ref="B9:E9"/>
    <mergeCell ref="B8:E8"/>
    <mergeCell ref="A83:G83"/>
    <mergeCell ref="F9:G9"/>
    <mergeCell ref="A4:G4"/>
    <mergeCell ref="A1:G1"/>
    <mergeCell ref="A2:G2"/>
    <mergeCell ref="F6:G6"/>
    <mergeCell ref="F8:G8"/>
  </mergeCells>
  <phoneticPr fontId="5" type="noConversion"/>
  <conditionalFormatting sqref="D86 A58:A64 A12 A71:A75 A77 A49:A56 A66:A68 B82:G82 A30:A33 A36:A47 A14:A27 A148:G148 A214:G217 A80:A85">
    <cfRule type="cellIs" dxfId="1" priority="7" stopIfTrue="1" operator="equal">
      <formula>0</formula>
    </cfRule>
  </conditionalFormatting>
  <conditionalFormatting sqref="F10:G10 B58:C64 E67:G72 E14:E17 B12:C12 E65 D12:D81 E34:E37 E30:G32 F80:G81 E81 F14:G22 E62:E63 E54:G60 E50:G52 B49:C56 B66:C68 E44:E47 E40:E42 F44:G49 F34:G42 E24:E27 E20:E22 F24:G29 B71:C81 B30:C47 B14:C27 F61:G65 E12:G12 E74:G79">
    <cfRule type="cellIs" dxfId="0" priority="1" stopIfTrue="1" operator="equal">
      <formula>0</formula>
    </cfRule>
  </conditionalFormatting>
  <pageMargins left="0.23622047244094491" right="0.19685039370078741" top="0.51181102362204722" bottom="0.86614173228346458" header="0.51181102362204722" footer="0.51181102362204722"/>
  <pageSetup paperSize="9" scale="67" fitToHeight="2" orientation="portrait" r:id="rId1"/>
  <headerFooter alignWithMargins="0">
    <oddFooter>&amp;L&amp;"Verdana,Standaard"&amp;8&amp;D &amp;T&amp;CHandtekening uitgever:</oddFooter>
  </headerFooter>
  <rowBreaks count="1" manualBreakCount="1">
    <brk id="1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calculation form</vt:lpstr>
      <vt:lpstr>'calculation form'!Afdrukbereik</vt:lpstr>
    </vt:vector>
  </TitlesOfParts>
  <Company>Prins Bernhard Cultuurfonds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</dc:creator>
  <cp:lastModifiedBy>Dominque Geelen</cp:lastModifiedBy>
  <cp:lastPrinted>2015-01-22T10:26:01Z</cp:lastPrinted>
  <dcterms:created xsi:type="dcterms:W3CDTF">2004-06-16T10:17:55Z</dcterms:created>
  <dcterms:modified xsi:type="dcterms:W3CDTF">2018-07-31T14:18:12Z</dcterms:modified>
</cp:coreProperties>
</file>