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lanievanzweeden/Desktop/"/>
    </mc:Choice>
  </mc:AlternateContent>
  <xr:revisionPtr revIDLastSave="0" documentId="13_ncr:1_{8D75248A-F0ED-D141-BC2F-08FE2CA92FAD}" xr6:coauthVersionLast="45" xr6:coauthVersionMax="45" xr10:uidLastSave="{00000000-0000-0000-0000-000000000000}"/>
  <bookViews>
    <workbookView xWindow="0" yWindow="460" windowWidth="38400" windowHeight="19580" tabRatio="601" xr2:uid="{00000000-000D-0000-FFFF-FFFF00000000}"/>
  </bookViews>
  <sheets>
    <sheet name="uitgeversformulie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F48" i="1"/>
  <c r="G38" i="1"/>
  <c r="G28" i="1"/>
  <c r="G18" i="1"/>
  <c r="F38" i="1"/>
  <c r="F28" i="1"/>
  <c r="F18" i="1"/>
  <c r="F20" i="1"/>
  <c r="G20" i="1"/>
  <c r="F23" i="1"/>
  <c r="G23" i="1"/>
  <c r="F25" i="1"/>
  <c r="G25" i="1"/>
  <c r="B28" i="1"/>
  <c r="C28" i="1"/>
  <c r="B29" i="1"/>
  <c r="C29" i="1"/>
  <c r="F30" i="1"/>
  <c r="G30" i="1"/>
  <c r="F33" i="1"/>
  <c r="G33" i="1"/>
  <c r="F35" i="1"/>
  <c r="G35" i="1"/>
  <c r="B37" i="1"/>
  <c r="C37" i="1"/>
  <c r="G58" i="1"/>
  <c r="C38" i="1"/>
  <c r="C42" i="1"/>
  <c r="F58" i="1"/>
  <c r="B38" i="1"/>
  <c r="F40" i="1"/>
  <c r="F43" i="1"/>
  <c r="G40" i="1"/>
  <c r="G43" i="1"/>
  <c r="F45" i="1"/>
  <c r="G45" i="1"/>
  <c r="B46" i="1"/>
  <c r="C46" i="1"/>
  <c r="B48" i="1"/>
  <c r="C48" i="1"/>
  <c r="F50" i="1"/>
  <c r="G50" i="1"/>
  <c r="F53" i="1"/>
  <c r="G53" i="1"/>
  <c r="F55" i="1"/>
  <c r="G55" i="1"/>
  <c r="B59" i="1"/>
  <c r="C59" i="1"/>
  <c r="F59" i="1"/>
  <c r="G59" i="1"/>
  <c r="F60" i="1"/>
  <c r="G60" i="1"/>
  <c r="F61" i="1"/>
  <c r="G61" i="1"/>
  <c r="F62" i="1"/>
  <c r="B82" i="1"/>
  <c r="G62" i="1"/>
  <c r="B67" i="1"/>
  <c r="C67" i="1"/>
  <c r="B70" i="1"/>
  <c r="C70" i="1"/>
  <c r="B71" i="1"/>
  <c r="C71" i="1"/>
  <c r="B81" i="1"/>
  <c r="C81" i="1"/>
  <c r="C82" i="1"/>
  <c r="C83" i="1"/>
  <c r="G67" i="1"/>
  <c r="F83" i="1"/>
  <c r="G83" i="1"/>
  <c r="C50" i="1"/>
  <c r="C69" i="1"/>
  <c r="G65" i="1"/>
  <c r="G66" i="1"/>
  <c r="G68" i="1"/>
  <c r="G75" i="1"/>
  <c r="G84" i="1"/>
  <c r="B42" i="1"/>
  <c r="B83" i="1"/>
  <c r="F67" i="1"/>
  <c r="B50" i="1"/>
  <c r="B69" i="1"/>
  <c r="F65" i="1"/>
  <c r="F66" i="1"/>
  <c r="F68" i="1"/>
  <c r="F75" i="1"/>
  <c r="F84" i="1"/>
</calcChain>
</file>

<file path=xl/sharedStrings.xml><?xml version="1.0" encoding="utf-8"?>
<sst xmlns="http://schemas.openxmlformats.org/spreadsheetml/2006/main" count="140" uniqueCount="112">
  <si>
    <t>aantal delen</t>
  </si>
  <si>
    <t>papier omslag</t>
  </si>
  <si>
    <t>papier illustraties</t>
  </si>
  <si>
    <t>oplage</t>
  </si>
  <si>
    <t>vertaler(s)</t>
  </si>
  <si>
    <t>fotografie</t>
  </si>
  <si>
    <t>beeldredactie</t>
  </si>
  <si>
    <t>rechten foto's/illustraties</t>
  </si>
  <si>
    <t>productiebegeleiding</t>
  </si>
  <si>
    <t>subtotaal</t>
  </si>
  <si>
    <t>ALGEMEEN</t>
  </si>
  <si>
    <t>aantal illustraties kleur</t>
  </si>
  <si>
    <t>TECHNISCHE PRODUCTIE</t>
  </si>
  <si>
    <t>papier</t>
  </si>
  <si>
    <t>afwerken (incl. materiaal)</t>
  </si>
  <si>
    <t>netto omzet</t>
  </si>
  <si>
    <t>totaal handelskortingen</t>
  </si>
  <si>
    <t>handelskorting per exemplaar</t>
  </si>
  <si>
    <t>omzet (excl. btw)</t>
  </si>
  <si>
    <t>netto opbrengst per exemplaar</t>
  </si>
  <si>
    <t>planning</t>
  </si>
  <si>
    <t>realisatie</t>
  </si>
  <si>
    <t>omzet (incl. btw)</t>
  </si>
  <si>
    <t>TOTALE PRODUCTIEKOSTEN</t>
  </si>
  <si>
    <t>totale productiekosten</t>
  </si>
  <si>
    <t>advies deskundige(n)</t>
  </si>
  <si>
    <t>formaat in cm</t>
  </si>
  <si>
    <t>VOORBEREIDING DRUK</t>
  </si>
  <si>
    <t>zetten</t>
  </si>
  <si>
    <t>aantal illustraties zwart-wit</t>
  </si>
  <si>
    <t>aantal pagina's binnenwerk</t>
  </si>
  <si>
    <t>DEKKING</t>
  </si>
  <si>
    <t>SUBSIDIES</t>
  </si>
  <si>
    <t>tekort</t>
  </si>
  <si>
    <t>KOSTEN</t>
  </si>
  <si>
    <t>INKOMSTEN</t>
  </si>
  <si>
    <t>TOTALE OMZET</t>
  </si>
  <si>
    <t>brutoresultaat</t>
  </si>
  <si>
    <t>prijs eigen verkoop (incl. btw)</t>
  </si>
  <si>
    <t>prijs eigen verkoop (excl. btw)</t>
  </si>
  <si>
    <t>afzet in aantal exemplaren</t>
  </si>
  <si>
    <t>prijs handel buitenland (incl. btw)</t>
  </si>
  <si>
    <t>prijs handel buitenland (excl. btw)</t>
  </si>
  <si>
    <t>prijs handel binnenland (incl. btw)</t>
  </si>
  <si>
    <t>prijs handel binnenland (excl. btw)</t>
  </si>
  <si>
    <t>productiekosten per exemplaar</t>
  </si>
  <si>
    <t>gemiddelde verkoopprijs (incl. btw)</t>
  </si>
  <si>
    <t>gemiddeld percentage handelskortingen</t>
  </si>
  <si>
    <t>opbrengst handel buitenland</t>
  </si>
  <si>
    <t>papier tekst binnenwerk</t>
  </si>
  <si>
    <t>overige uitgaven (in bijlage specificeren)</t>
  </si>
  <si>
    <t>overige bijdragen (in bijlage specificeren)</t>
  </si>
  <si>
    <t>sponsoring (in bijlage specificeren)</t>
  </si>
  <si>
    <t>S / L</t>
  </si>
  <si>
    <t>eigen investering initiatiefnemer</t>
  </si>
  <si>
    <t>titel:</t>
  </si>
  <si>
    <t>isbn:</t>
  </si>
  <si>
    <t>auteur(s):</t>
  </si>
  <si>
    <t>uitgever:</t>
  </si>
  <si>
    <t>publicatiedatum:</t>
  </si>
  <si>
    <t>opbrengst eigen verkoop</t>
  </si>
  <si>
    <t>totaal subsidies</t>
  </si>
  <si>
    <t>…x…</t>
  </si>
  <si>
    <t>lithografie/scans kleur</t>
  </si>
  <si>
    <t>gevraagd bedrag</t>
  </si>
  <si>
    <t>bindwijze/ uitvoering</t>
  </si>
  <si>
    <t>subtotaal beeld</t>
  </si>
  <si>
    <t>subtotaal tekst</t>
  </si>
  <si>
    <t>vormgeving</t>
  </si>
  <si>
    <t>drukken</t>
  </si>
  <si>
    <t>all-in prijs (gespecificeerde offerte meezenden)</t>
  </si>
  <si>
    <t>BEDRIJSFSKOSTEN</t>
  </si>
  <si>
    <t>ontwikkeling concept</t>
  </si>
  <si>
    <t>opslag en distributie</t>
  </si>
  <si>
    <t>verkoop en promotie</t>
  </si>
  <si>
    <t>lithografie zwart/wit</t>
  </si>
  <si>
    <t>totale bedrijfskosten</t>
  </si>
  <si>
    <t xml:space="preserve">handelskorting per exemplaar </t>
  </si>
  <si>
    <t>handelskorting eigen verkoop (in bijlage toelichten)</t>
  </si>
  <si>
    <t>handelskorting buitenland (toelichten als &gt; 55%)</t>
  </si>
  <si>
    <t>opbrengst handel binnenland</t>
  </si>
  <si>
    <t>SAMENSTELLING INHOUD</t>
  </si>
  <si>
    <t>subtotaal samenstelling inhoud</t>
  </si>
  <si>
    <t>royaltybedrag (indien als percentage verkoopprijs)*</t>
  </si>
  <si>
    <t>royaltybedrag (indien als percentage netto omzet)*</t>
  </si>
  <si>
    <t>royaltypercentage (indien van verkoopprijs)*</t>
  </si>
  <si>
    <t>royaltypercentage (indien van netto omzet)*</t>
  </si>
  <si>
    <t>overheadpercentage (indien van verkoopprijs)*</t>
  </si>
  <si>
    <t>auteurshonorarium (indien vast bedrag)</t>
  </si>
  <si>
    <t>all-in overhead (indien vast bedrag)</t>
  </si>
  <si>
    <t>all-in overhead (indien als percentage verkoopprijs)*</t>
  </si>
  <si>
    <t>all-in overhead (indien als percentage netto omzet)*</t>
  </si>
  <si>
    <t>illustraties</t>
  </si>
  <si>
    <t>redactie en correctie (in- en extern)</t>
  </si>
  <si>
    <t>garantstelling uitgever</t>
  </si>
  <si>
    <t>overheadpercentage (indien van netto omzet)*</t>
  </si>
  <si>
    <t>handelskorting binnenland (toelichten als &gt; 42%)</t>
  </si>
  <si>
    <t>subsidiebehoefte**</t>
  </si>
  <si>
    <t>*:  Royaltybedragen en overheadkosten, opgegeven als percentage van de verkoopprijs of de netto omzet, worden meegerekend met de productie- en de bedrijfskosten.</t>
  </si>
  <si>
    <t xml:space="preserve">Toelichting calculatieformulier publicaties: </t>
  </si>
  <si>
    <t xml:space="preserve">oplage verkoop </t>
  </si>
  <si>
    <t>percentage verkoop van totale oplage (&gt;70%)</t>
  </si>
  <si>
    <t>opbrengst e-books</t>
  </si>
  <si>
    <t>prijs e-book (incl. btw)</t>
  </si>
  <si>
    <t>prijs e-book (excl. btw)</t>
  </si>
  <si>
    <t>handelskorting e-book (in bijlage toelichten)</t>
  </si>
  <si>
    <t>**: Er kan alleen subsidie worden aangevraagd indien de subsidiebehoefte uitkomt op een negatieve waarde, in de spreadsheet zichtbaar als rode cijfers.</t>
  </si>
  <si>
    <r>
      <t xml:space="preserve">Voor het indienen van een (betaal)verzoek dienen de blauwe velden van het </t>
    </r>
    <r>
      <rPr>
        <u/>
        <sz val="12"/>
        <rFont val="Arial"/>
        <family val="2"/>
      </rPr>
      <t>formulier</t>
    </r>
    <r>
      <rPr>
        <sz val="12"/>
        <rFont val="Arial"/>
        <family val="2"/>
      </rPr>
      <t xml:space="preserve">, voor zover van toepassing, naar waarheid  ingevuld te worden. Uitgaande van de opgegeven cijfers berekent de spreadsheet corresponderende waardes in de grijze velden. </t>
    </r>
  </si>
  <si>
    <t>Bij het indienen van een (betaal)verzoek dient een gesigneerde uitdraai of scan van het uitgeversformulier toegezonden te worden. Ook moet het bestand in de online aanvraagomgeving worden geupload.</t>
  </si>
  <si>
    <t>dossiernummer</t>
  </si>
  <si>
    <t>kosten per afbeelding</t>
  </si>
  <si>
    <t>staand/ liggend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</si>
</sst>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0.00_ ;[Red]\-0.00\ "/>
    <numFmt numFmtId="166" formatCode="#,##0_ ;[Red]\-#,##0\ "/>
    <numFmt numFmtId="167" formatCode="0.0%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49" fontId="0" fillId="0" borderId="0" xfId="0" applyNumberFormat="1" applyFill="1" applyBorder="1" applyAlignment="1">
      <alignment horizontal="left"/>
    </xf>
    <xf numFmtId="0" fontId="1" fillId="0" borderId="1" xfId="0" applyFont="1" applyFill="1" applyBorder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Border="1"/>
    <xf numFmtId="165" fontId="0" fillId="0" borderId="0" xfId="0" applyNumberFormat="1" applyFill="1" applyBorder="1"/>
    <xf numFmtId="0" fontId="2" fillId="0" borderId="0" xfId="0" applyFont="1" applyFill="1" applyBorder="1"/>
    <xf numFmtId="49" fontId="0" fillId="0" borderId="0" xfId="0" applyNumberForma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4" fontId="0" fillId="0" borderId="0" xfId="0" applyNumberForma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Protection="1">
      <protection locked="0"/>
    </xf>
    <xf numFmtId="49" fontId="0" fillId="0" borderId="0" xfId="0" applyNumberFormat="1" applyFill="1" applyBorder="1"/>
    <xf numFmtId="0" fontId="0" fillId="2" borderId="2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>
      <alignment horizontal="right"/>
    </xf>
    <xf numFmtId="0" fontId="0" fillId="3" borderId="7" xfId="0" applyNumberFormat="1" applyFill="1" applyBorder="1" applyAlignment="1">
      <alignment horizontal="right"/>
    </xf>
    <xf numFmtId="167" fontId="0" fillId="3" borderId="12" xfId="0" applyNumberFormat="1" applyFill="1" applyBorder="1" applyAlignment="1">
      <alignment horizontal="right"/>
    </xf>
    <xf numFmtId="167" fontId="0" fillId="3" borderId="13" xfId="0" applyNumberFormat="1" applyFill="1" applyBorder="1" applyAlignment="1">
      <alignment horizontal="right"/>
    </xf>
    <xf numFmtId="164" fontId="0" fillId="3" borderId="7" xfId="0" applyNumberFormat="1" applyFill="1" applyBorder="1"/>
    <xf numFmtId="164" fontId="0" fillId="3" borderId="8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7" fontId="0" fillId="2" borderId="8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0" xfId="0" applyNumberFormat="1" applyFill="1" applyBorder="1" applyProtection="1">
      <protection locked="0"/>
    </xf>
    <xf numFmtId="167" fontId="0" fillId="2" borderId="4" xfId="0" applyNumberFormat="1" applyFill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6" fontId="0" fillId="2" borderId="14" xfId="0" applyNumberFormat="1" applyFill="1" applyBorder="1" applyProtection="1">
      <protection locked="0"/>
    </xf>
    <xf numFmtId="166" fontId="0" fillId="2" borderId="13" xfId="0" applyNumberFormat="1" applyFill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67" fontId="0" fillId="3" borderId="8" xfId="0" applyNumberFormat="1" applyFill="1" applyBorder="1" applyAlignment="1">
      <alignment horizontal="right"/>
    </xf>
    <xf numFmtId="167" fontId="0" fillId="3" borderId="7" xfId="0" applyNumberForma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164" fontId="0" fillId="3" borderId="6" xfId="0" applyNumberFormat="1" applyFill="1" applyBorder="1" applyAlignment="1"/>
    <xf numFmtId="164" fontId="0" fillId="3" borderId="7" xfId="0" applyNumberFormat="1" applyFill="1" applyBorder="1" applyAlignment="1"/>
    <xf numFmtId="164" fontId="0" fillId="3" borderId="8" xfId="0" applyNumberFormat="1" applyFill="1" applyBorder="1" applyAlignment="1"/>
    <xf numFmtId="164" fontId="0" fillId="3" borderId="0" xfId="0" applyNumberFormat="1" applyFill="1" applyBorder="1" applyAlignment="1" applyProtection="1"/>
    <xf numFmtId="164" fontId="2" fillId="2" borderId="6" xfId="0" applyNumberFormat="1" applyFont="1" applyFill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protection locked="0"/>
    </xf>
    <xf numFmtId="164" fontId="2" fillId="2" borderId="16" xfId="0" applyNumberFormat="1" applyFont="1" applyFill="1" applyBorder="1" applyAlignment="1" applyProtection="1">
      <protection locked="0"/>
    </xf>
    <xf numFmtId="164" fontId="2" fillId="2" borderId="5" xfId="0" applyNumberFormat="1" applyFont="1" applyFill="1" applyBorder="1" applyAlignment="1" applyProtection="1">
      <protection locked="0"/>
    </xf>
    <xf numFmtId="164" fontId="2" fillId="2" borderId="9" xfId="0" applyNumberFormat="1" applyFont="1" applyFill="1" applyBorder="1" applyAlignment="1" applyProtection="1">
      <protection locked="0"/>
    </xf>
    <xf numFmtId="164" fontId="2" fillId="2" borderId="10" xfId="0" applyNumberFormat="1" applyFont="1" applyFill="1" applyBorder="1" applyAlignment="1" applyProtection="1">
      <protection locked="0"/>
    </xf>
    <xf numFmtId="164" fontId="0" fillId="3" borderId="14" xfId="0" applyNumberFormat="1" applyFill="1" applyBorder="1" applyAlignment="1"/>
    <xf numFmtId="164" fontId="0" fillId="3" borderId="13" xfId="0" applyNumberFormat="1" applyFill="1" applyBorder="1" applyAlignment="1"/>
    <xf numFmtId="164" fontId="1" fillId="3" borderId="1" xfId="0" applyNumberFormat="1" applyFont="1" applyFill="1" applyBorder="1" applyAlignment="1" applyProtection="1">
      <protection locked="0"/>
    </xf>
    <xf numFmtId="164" fontId="0" fillId="2" borderId="11" xfId="0" applyNumberFormat="1" applyFill="1" applyBorder="1" applyAlignment="1" applyProtection="1">
      <protection locked="0"/>
    </xf>
    <xf numFmtId="164" fontId="0" fillId="2" borderId="3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164" fontId="0" fillId="2" borderId="7" xfId="0" applyNumberFormat="1" applyFill="1" applyBorder="1" applyAlignment="1" applyProtection="1">
      <protection locked="0"/>
    </xf>
    <xf numFmtId="164" fontId="1" fillId="3" borderId="9" xfId="0" applyNumberFormat="1" applyFont="1" applyFill="1" applyBorder="1" applyAlignment="1"/>
    <xf numFmtId="164" fontId="1" fillId="3" borderId="10" xfId="0" applyNumberFormat="1" applyFont="1" applyFill="1" applyBorder="1" applyAlignment="1"/>
    <xf numFmtId="164" fontId="0" fillId="2" borderId="9" xfId="0" applyNumberFormat="1" applyFill="1" applyBorder="1" applyAlignment="1" applyProtection="1">
      <protection locked="0"/>
    </xf>
    <xf numFmtId="164" fontId="0" fillId="2" borderId="10" xfId="0" applyNumberFormat="1" applyFill="1" applyBorder="1" applyAlignment="1" applyProtection="1">
      <protection locked="0"/>
    </xf>
    <xf numFmtId="164" fontId="0" fillId="2" borderId="4" xfId="0" applyNumberFormat="1" applyFill="1" applyBorder="1" applyAlignment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17" xfId="0" applyNumberFormat="1" applyFill="1" applyBorder="1" applyAlignment="1" applyProtection="1">
      <protection locked="0"/>
    </xf>
    <xf numFmtId="164" fontId="0" fillId="2" borderId="18" xfId="0" applyNumberFormat="1" applyFill="1" applyBorder="1" applyAlignment="1" applyProtection="1">
      <protection locked="0"/>
    </xf>
    <xf numFmtId="164" fontId="0" fillId="2" borderId="6" xfId="0" applyNumberFormat="1" applyFill="1" applyBorder="1" applyAlignment="1" applyProtection="1">
      <protection locked="0"/>
    </xf>
    <xf numFmtId="165" fontId="0" fillId="2" borderId="7" xfId="0" applyNumberFormat="1" applyFill="1" applyBorder="1" applyAlignment="1" applyProtection="1">
      <protection locked="0"/>
    </xf>
    <xf numFmtId="164" fontId="1" fillId="3" borderId="19" xfId="0" applyNumberFormat="1" applyFont="1" applyFill="1" applyBorder="1" applyAlignment="1"/>
    <xf numFmtId="164" fontId="1" fillId="3" borderId="20" xfId="0" applyNumberFormat="1" applyFont="1" applyFill="1" applyBorder="1" applyAlignment="1"/>
    <xf numFmtId="164" fontId="0" fillId="3" borderId="1" xfId="0" applyNumberFormat="1" applyFill="1" applyBorder="1" applyAlignment="1"/>
    <xf numFmtId="164" fontId="2" fillId="2" borderId="2" xfId="0" applyNumberFormat="1" applyFont="1" applyFill="1" applyBorder="1" applyAlignment="1" applyProtection="1">
      <protection locked="0"/>
    </xf>
    <xf numFmtId="164" fontId="2" fillId="2" borderId="3" xfId="0" applyNumberFormat="1" applyFont="1" applyFill="1" applyBorder="1" applyAlignment="1" applyProtection="1">
      <protection locked="0"/>
    </xf>
    <xf numFmtId="164" fontId="0" fillId="2" borderId="11" xfId="0" quotePrefix="1" applyNumberFormat="1" applyFill="1" applyBorder="1" applyAlignment="1" applyProtection="1">
      <alignment horizontal="right"/>
      <protection locked="0"/>
    </xf>
    <xf numFmtId="164" fontId="0" fillId="3" borderId="8" xfId="0" applyNumberFormat="1" applyFill="1" applyBorder="1" applyAlignment="1">
      <alignment horizontal="right"/>
    </xf>
    <xf numFmtId="167" fontId="0" fillId="2" borderId="8" xfId="0" applyNumberFormat="1" applyFill="1" applyBorder="1" applyAlignment="1" applyProtection="1">
      <alignment horizontal="right"/>
      <protection locked="0"/>
    </xf>
    <xf numFmtId="167" fontId="0" fillId="2" borderId="7" xfId="0" applyNumberFormat="1" applyFill="1" applyBorder="1" applyAlignment="1" applyProtection="1">
      <alignment horizontal="right"/>
      <protection locked="0"/>
    </xf>
    <xf numFmtId="167" fontId="0" fillId="2" borderId="9" xfId="0" applyNumberFormat="1" applyFill="1" applyBorder="1" applyAlignment="1" applyProtection="1">
      <alignment horizontal="right"/>
      <protection locked="0"/>
    </xf>
    <xf numFmtId="167" fontId="0" fillId="2" borderId="10" xfId="0" applyNumberFormat="1" applyFill="1" applyBorder="1" applyAlignment="1" applyProtection="1">
      <alignment horizontal="right"/>
      <protection locked="0"/>
    </xf>
    <xf numFmtId="167" fontId="0" fillId="2" borderId="4" xfId="0" applyNumberFormat="1" applyFill="1" applyBorder="1" applyAlignment="1" applyProtection="1">
      <alignment horizontal="right"/>
      <protection locked="0"/>
    </xf>
    <xf numFmtId="167" fontId="0" fillId="2" borderId="5" xfId="0" applyNumberFormat="1" applyFill="1" applyBorder="1" applyAlignment="1" applyProtection="1">
      <alignment horizontal="right"/>
      <protection locked="0"/>
    </xf>
    <xf numFmtId="166" fontId="0" fillId="2" borderId="14" xfId="0" applyNumberFormat="1" applyFill="1" applyBorder="1" applyAlignment="1" applyProtection="1">
      <alignment horizontal="right"/>
      <protection locked="0"/>
    </xf>
    <xf numFmtId="166" fontId="0" fillId="2" borderId="13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>
      <alignment horizontal="right"/>
    </xf>
    <xf numFmtId="164" fontId="0" fillId="3" borderId="3" xfId="0" applyNumberForma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2" fillId="3" borderId="7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164" fontId="0" fillId="3" borderId="4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0" fillId="3" borderId="14" xfId="0" applyNumberFormat="1" applyFill="1" applyBorder="1" applyAlignment="1">
      <alignment horizontal="right"/>
    </xf>
    <xf numFmtId="164" fontId="0" fillId="3" borderId="21" xfId="0" applyNumberForma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164" fontId="2" fillId="2" borderId="22" xfId="0" applyNumberFormat="1" applyFont="1" applyFill="1" applyBorder="1" applyAlignment="1" applyProtection="1">
      <alignment horizontal="right"/>
      <protection locked="0"/>
    </xf>
    <xf numFmtId="164" fontId="2" fillId="2" borderId="23" xfId="0" applyNumberFormat="1" applyFont="1" applyFill="1" applyBorder="1" applyAlignment="1" applyProtection="1">
      <alignment horizontal="right"/>
      <protection locked="0"/>
    </xf>
    <xf numFmtId="164" fontId="2" fillId="2" borderId="24" xfId="0" applyNumberFormat="1" applyFont="1" applyFill="1" applyBorder="1" applyAlignment="1" applyProtection="1">
      <alignment horizontal="right"/>
      <protection locked="0"/>
    </xf>
    <xf numFmtId="164" fontId="2" fillId="2" borderId="21" xfId="0" applyNumberFormat="1" applyFont="1" applyFill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right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2" borderId="0" xfId="0" applyNumberFormat="1" applyFill="1" applyBorder="1" applyAlignment="1" applyProtection="1">
      <alignment horizontal="right"/>
      <protection locked="0"/>
    </xf>
    <xf numFmtId="0" fontId="0" fillId="4" borderId="0" xfId="0" applyFill="1" applyBorder="1"/>
    <xf numFmtId="0" fontId="0" fillId="4" borderId="0" xfId="0" applyFill="1" applyBorder="1" applyAlignment="1">
      <alignment horizontal="right"/>
    </xf>
    <xf numFmtId="165" fontId="0" fillId="4" borderId="0" xfId="0" applyNumberFormat="1" applyFill="1" applyBorder="1" applyAlignment="1">
      <alignment horizontal="right"/>
    </xf>
    <xf numFmtId="0" fontId="0" fillId="4" borderId="0" xfId="0" applyFill="1"/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/>
    <xf numFmtId="0" fontId="0" fillId="4" borderId="25" xfId="0" applyFill="1" applyBorder="1"/>
    <xf numFmtId="167" fontId="0" fillId="4" borderId="0" xfId="0" applyNumberFormat="1" applyFill="1" applyBorder="1" applyAlignment="1">
      <alignment horizontal="right"/>
    </xf>
    <xf numFmtId="164" fontId="1" fillId="4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 applyProtection="1"/>
    <xf numFmtId="164" fontId="1" fillId="4" borderId="0" xfId="0" applyNumberFormat="1" applyFont="1" applyFill="1" applyBorder="1" applyProtection="1"/>
    <xf numFmtId="0" fontId="1" fillId="4" borderId="1" xfId="0" applyFont="1" applyFill="1" applyBorder="1" applyProtection="1"/>
    <xf numFmtId="0" fontId="1" fillId="4" borderId="26" xfId="0" applyFont="1" applyFill="1" applyBorder="1"/>
    <xf numFmtId="0" fontId="1" fillId="4" borderId="15" xfId="0" applyFont="1" applyFill="1" applyBorder="1"/>
    <xf numFmtId="0" fontId="1" fillId="4" borderId="27" xfId="0" applyFont="1" applyFill="1" applyBorder="1"/>
    <xf numFmtId="49" fontId="0" fillId="4" borderId="2" xfId="0" applyNumberFormat="1" applyFill="1" applyBorder="1"/>
    <xf numFmtId="49" fontId="0" fillId="4" borderId="16" xfId="0" applyNumberFormat="1" applyFill="1" applyBorder="1"/>
    <xf numFmtId="49" fontId="0" fillId="4" borderId="6" xfId="0" applyNumberFormat="1" applyFill="1" applyBorder="1"/>
    <xf numFmtId="0" fontId="0" fillId="4" borderId="15" xfId="0" applyFill="1" applyBorder="1"/>
    <xf numFmtId="49" fontId="0" fillId="4" borderId="15" xfId="0" applyNumberFormat="1" applyFill="1" applyBorder="1"/>
    <xf numFmtId="49" fontId="0" fillId="4" borderId="28" xfId="0" applyNumberFormat="1" applyFill="1" applyBorder="1"/>
    <xf numFmtId="0" fontId="0" fillId="4" borderId="28" xfId="0" applyFill="1" applyBorder="1"/>
    <xf numFmtId="0" fontId="0" fillId="4" borderId="6" xfId="0" applyFill="1" applyBorder="1"/>
    <xf numFmtId="0" fontId="0" fillId="4" borderId="12" xfId="0" applyFill="1" applyBorder="1"/>
    <xf numFmtId="0" fontId="1" fillId="4" borderId="25" xfId="0" applyFont="1" applyFill="1" applyBorder="1"/>
    <xf numFmtId="0" fontId="0" fillId="4" borderId="26" xfId="0" applyFill="1" applyBorder="1"/>
    <xf numFmtId="0" fontId="0" fillId="4" borderId="15" xfId="0" applyFill="1" applyBorder="1" applyAlignment="1">
      <alignment horizontal="left"/>
    </xf>
    <xf numFmtId="0" fontId="0" fillId="4" borderId="29" xfId="0" applyFill="1" applyBorder="1"/>
    <xf numFmtId="0" fontId="1" fillId="4" borderId="28" xfId="0" applyFont="1" applyFill="1" applyBorder="1"/>
    <xf numFmtId="0" fontId="0" fillId="4" borderId="16" xfId="0" applyFill="1" applyBorder="1"/>
    <xf numFmtId="0" fontId="0" fillId="4" borderId="30" xfId="0" applyFill="1" applyBorder="1"/>
    <xf numFmtId="0" fontId="0" fillId="4" borderId="2" xfId="0" applyFill="1" applyBorder="1"/>
    <xf numFmtId="0" fontId="0" fillId="4" borderId="31" xfId="0" applyFill="1" applyBorder="1"/>
    <xf numFmtId="0" fontId="1" fillId="4" borderId="32" xfId="0" applyFont="1" applyFill="1" applyBorder="1"/>
    <xf numFmtId="0" fontId="0" fillId="4" borderId="1" xfId="0" applyFill="1" applyBorder="1"/>
    <xf numFmtId="0" fontId="0" fillId="4" borderId="0" xfId="0" applyFill="1" applyBorder="1" applyProtection="1"/>
    <xf numFmtId="0" fontId="2" fillId="4" borderId="6" xfId="0" applyFont="1" applyFill="1" applyBorder="1"/>
    <xf numFmtId="0" fontId="2" fillId="4" borderId="16" xfId="0" applyFont="1" applyFill="1" applyBorder="1"/>
    <xf numFmtId="0" fontId="2" fillId="4" borderId="28" xfId="0" applyFont="1" applyFill="1" applyBorder="1"/>
    <xf numFmtId="0" fontId="2" fillId="4" borderId="15" xfId="0" applyFont="1" applyFill="1" applyBorder="1"/>
    <xf numFmtId="0" fontId="2" fillId="4" borderId="27" xfId="0" applyFont="1" applyFill="1" applyBorder="1"/>
    <xf numFmtId="0" fontId="1" fillId="4" borderId="1" xfId="0" applyFont="1" applyFill="1" applyBorder="1"/>
    <xf numFmtId="0" fontId="0" fillId="4" borderId="33" xfId="0" applyFill="1" applyBorder="1"/>
    <xf numFmtId="165" fontId="1" fillId="4" borderId="25" xfId="0" applyNumberFormat="1" applyFont="1" applyFill="1" applyBorder="1"/>
    <xf numFmtId="165" fontId="2" fillId="4" borderId="26" xfId="0" applyNumberFormat="1" applyFont="1" applyFill="1" applyBorder="1"/>
    <xf numFmtId="0" fontId="2" fillId="4" borderId="33" xfId="0" applyFont="1" applyFill="1" applyBorder="1"/>
    <xf numFmtId="0" fontId="1" fillId="4" borderId="33" xfId="0" applyFont="1" applyFill="1" applyBorder="1"/>
    <xf numFmtId="0" fontId="0" fillId="4" borderId="27" xfId="0" applyFill="1" applyBorder="1"/>
    <xf numFmtId="0" fontId="1" fillId="4" borderId="25" xfId="0" applyFont="1" applyFill="1" applyBorder="1" applyProtection="1"/>
    <xf numFmtId="49" fontId="0" fillId="4" borderId="0" xfId="0" applyNumberFormat="1" applyFill="1" applyBorder="1" applyAlignment="1">
      <alignment horizontal="right"/>
    </xf>
    <xf numFmtId="49" fontId="0" fillId="4" borderId="0" xfId="0" applyNumberFormat="1" applyFill="1" applyBorder="1" applyAlignment="1">
      <alignment horizontal="left"/>
    </xf>
    <xf numFmtId="49" fontId="0" fillId="4" borderId="23" xfId="0" applyNumberFormat="1" applyFill="1" applyBorder="1" applyAlignment="1">
      <alignment horizontal="left"/>
    </xf>
    <xf numFmtId="9" fontId="0" fillId="4" borderId="0" xfId="0" applyNumberForma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6" fontId="0" fillId="4" borderId="0" xfId="0" applyNumberFormat="1" applyFill="1" applyBorder="1" applyAlignment="1">
      <alignment horizontal="left"/>
    </xf>
    <xf numFmtId="164" fontId="0" fillId="4" borderId="0" xfId="0" applyNumberFormat="1" applyFill="1" applyBorder="1" applyAlignment="1">
      <alignment horizontal="left"/>
    </xf>
    <xf numFmtId="9" fontId="0" fillId="4" borderId="0" xfId="0" applyNumberFormat="1" applyFill="1" applyBorder="1" applyAlignment="1">
      <alignment horizontal="left"/>
    </xf>
    <xf numFmtId="0" fontId="0" fillId="4" borderId="0" xfId="0" applyNumberForma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/>
    <xf numFmtId="0" fontId="0" fillId="4" borderId="0" xfId="0" applyFill="1" applyBorder="1" applyAlignment="1"/>
    <xf numFmtId="165" fontId="0" fillId="4" borderId="0" xfId="0" applyNumberFormat="1" applyFill="1" applyBorder="1" applyAlignment="1"/>
    <xf numFmtId="164" fontId="0" fillId="4" borderId="25" xfId="0" applyNumberFormat="1" applyFill="1" applyBorder="1" applyAlignment="1"/>
    <xf numFmtId="0" fontId="1" fillId="4" borderId="0" xfId="0" applyFont="1" applyFill="1" applyBorder="1" applyAlignment="1"/>
    <xf numFmtId="164" fontId="0" fillId="4" borderId="0" xfId="0" applyNumberFormat="1" applyFill="1" applyBorder="1" applyAlignment="1" applyProtection="1">
      <protection locked="0"/>
    </xf>
    <xf numFmtId="0" fontId="0" fillId="4" borderId="0" xfId="0" applyFill="1" applyAlignment="1">
      <alignment horizontal="right"/>
    </xf>
    <xf numFmtId="165" fontId="0" fillId="4" borderId="25" xfId="0" applyNumberFormat="1" applyFill="1" applyBorder="1" applyAlignment="1">
      <alignment horizontal="right"/>
    </xf>
    <xf numFmtId="164" fontId="0" fillId="4" borderId="25" xfId="0" applyNumberFormat="1" applyFill="1" applyBorder="1" applyAlignment="1">
      <alignment horizontal="right"/>
    </xf>
    <xf numFmtId="164" fontId="1" fillId="4" borderId="0" xfId="0" applyNumberFormat="1" applyFont="1" applyFill="1" applyBorder="1"/>
    <xf numFmtId="49" fontId="3" fillId="4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23" xfId="0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Border="1" applyAlignment="1">
      <alignment horizontal="left" vertical="top" wrapText="1"/>
    </xf>
    <xf numFmtId="49" fontId="4" fillId="4" borderId="0" xfId="0" applyNumberFormat="1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49" fontId="2" fillId="4" borderId="0" xfId="0" applyNumberFormat="1" applyFont="1" applyFill="1" applyBorder="1" applyAlignment="1">
      <alignment horizontal="left"/>
    </xf>
    <xf numFmtId="49" fontId="1" fillId="2" borderId="25" xfId="0" applyNumberFormat="1" applyFont="1" applyFill="1" applyBorder="1" applyAlignment="1" applyProtection="1">
      <alignment horizontal="left"/>
      <protection locked="0"/>
    </xf>
    <xf numFmtId="49" fontId="1" fillId="2" borderId="21" xfId="0" applyNumberFormat="1" applyFont="1" applyFill="1" applyBorder="1" applyAlignment="1" applyProtection="1">
      <alignment horizontal="left"/>
      <protection locked="0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49" fontId="2" fillId="5" borderId="6" xfId="0" applyNumberFormat="1" applyFont="1" applyFill="1" applyBorder="1" applyAlignment="1" applyProtection="1">
      <alignment horizontal="center"/>
    </xf>
    <xf numFmtId="49" fontId="2" fillId="5" borderId="0" xfId="0" applyNumberFormat="1" applyFont="1" applyFill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34" xfId="0" applyNumberFormat="1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0"/>
  <sheetViews>
    <sheetView tabSelected="1" zoomScale="112" zoomScaleNormal="112" workbookViewId="0">
      <selection activeCell="B9" sqref="B9:E9"/>
    </sheetView>
  </sheetViews>
  <sheetFormatPr baseColWidth="10" defaultColWidth="9.1640625" defaultRowHeight="13" x14ac:dyDescent="0.15"/>
  <cols>
    <col min="1" max="1" width="45.6640625" style="2" customWidth="1"/>
    <col min="2" max="2" width="12.6640625" style="3" customWidth="1"/>
    <col min="3" max="3" width="12.6640625" style="7" customWidth="1"/>
    <col min="4" max="4" width="2.6640625" style="3" customWidth="1"/>
    <col min="5" max="5" width="45.6640625" style="1" customWidth="1"/>
    <col min="6" max="7" width="12.6640625" style="1" customWidth="1"/>
    <col min="8" max="16384" width="9.1640625" style="1"/>
  </cols>
  <sheetData>
    <row r="1" spans="1:7" ht="16" x14ac:dyDescent="0.2">
      <c r="A1" s="191" t="s">
        <v>99</v>
      </c>
      <c r="B1" s="191"/>
      <c r="C1" s="191"/>
      <c r="D1" s="191"/>
      <c r="E1" s="191"/>
      <c r="F1" s="191"/>
      <c r="G1" s="191"/>
    </row>
    <row r="2" spans="1:7" ht="12" customHeight="1" x14ac:dyDescent="0.2">
      <c r="A2" s="191"/>
      <c r="B2" s="191"/>
      <c r="C2" s="191"/>
      <c r="D2" s="191"/>
      <c r="E2" s="191"/>
      <c r="F2" s="191"/>
      <c r="G2" s="191"/>
    </row>
    <row r="3" spans="1:7" ht="15" customHeight="1" x14ac:dyDescent="0.15">
      <c r="A3" s="194" t="s">
        <v>107</v>
      </c>
      <c r="B3" s="194"/>
      <c r="C3" s="194"/>
      <c r="D3" s="194"/>
      <c r="E3" s="194"/>
      <c r="F3" s="194"/>
      <c r="G3" s="194"/>
    </row>
    <row r="4" spans="1:7" ht="15" customHeight="1" x14ac:dyDescent="0.15">
      <c r="A4" s="194"/>
      <c r="B4" s="194"/>
      <c r="C4" s="194"/>
      <c r="D4" s="194"/>
      <c r="E4" s="194"/>
      <c r="F4" s="194"/>
      <c r="G4" s="194"/>
    </row>
    <row r="5" spans="1:7" ht="5" customHeight="1" x14ac:dyDescent="0.2">
      <c r="A5" s="195"/>
      <c r="B5" s="195"/>
      <c r="C5" s="195"/>
      <c r="D5" s="195"/>
      <c r="E5" s="195"/>
      <c r="F5" s="195"/>
      <c r="G5" s="195"/>
    </row>
    <row r="6" spans="1:7" ht="15" customHeight="1" x14ac:dyDescent="0.15">
      <c r="A6" s="194" t="s">
        <v>108</v>
      </c>
      <c r="B6" s="194"/>
      <c r="C6" s="194"/>
      <c r="D6" s="194"/>
      <c r="E6" s="194"/>
      <c r="F6" s="194"/>
      <c r="G6" s="194"/>
    </row>
    <row r="7" spans="1:7" ht="15" customHeight="1" x14ac:dyDescent="0.15">
      <c r="A7" s="194"/>
      <c r="B7" s="194"/>
      <c r="C7" s="194"/>
      <c r="D7" s="194"/>
      <c r="E7" s="194"/>
      <c r="F7" s="194"/>
      <c r="G7" s="194"/>
    </row>
    <row r="8" spans="1:7" ht="5" customHeight="1" thickBot="1" x14ac:dyDescent="0.25">
      <c r="A8" s="195"/>
      <c r="B8" s="195"/>
      <c r="C8" s="195"/>
      <c r="D8" s="195"/>
      <c r="E8" s="195"/>
      <c r="F8" s="195"/>
      <c r="G8" s="195"/>
    </row>
    <row r="9" spans="1:7" ht="14" thickTop="1" x14ac:dyDescent="0.15">
      <c r="A9" s="134" t="s">
        <v>55</v>
      </c>
      <c r="B9" s="205"/>
      <c r="C9" s="205"/>
      <c r="D9" s="205"/>
      <c r="E9" s="206"/>
      <c r="F9" s="201" t="s">
        <v>109</v>
      </c>
      <c r="G9" s="202"/>
    </row>
    <row r="10" spans="1:7" x14ac:dyDescent="0.15">
      <c r="A10" s="135" t="s">
        <v>56</v>
      </c>
      <c r="B10" s="192"/>
      <c r="C10" s="192"/>
      <c r="D10" s="192"/>
      <c r="E10" s="193"/>
      <c r="F10" s="201"/>
      <c r="G10" s="202"/>
    </row>
    <row r="11" spans="1:7" x14ac:dyDescent="0.15">
      <c r="A11" s="135" t="s">
        <v>57</v>
      </c>
      <c r="B11" s="192"/>
      <c r="C11" s="192"/>
      <c r="D11" s="192"/>
      <c r="E11" s="193"/>
      <c r="F11" s="196"/>
      <c r="G11" s="197"/>
    </row>
    <row r="12" spans="1:7" x14ac:dyDescent="0.15">
      <c r="A12" s="135" t="s">
        <v>58</v>
      </c>
      <c r="B12" s="192"/>
      <c r="C12" s="192"/>
      <c r="D12" s="192"/>
      <c r="E12" s="193"/>
      <c r="F12" s="196"/>
      <c r="G12" s="197"/>
    </row>
    <row r="13" spans="1:7" ht="14" thickBot="1" x14ac:dyDescent="0.2">
      <c r="A13" s="136" t="s">
        <v>59</v>
      </c>
      <c r="B13" s="199"/>
      <c r="C13" s="199"/>
      <c r="D13" s="199"/>
      <c r="E13" s="200"/>
      <c r="F13" s="203"/>
      <c r="G13" s="204"/>
    </row>
    <row r="14" spans="1:7" ht="14" thickTop="1" x14ac:dyDescent="0.15">
      <c r="A14" s="120"/>
      <c r="B14" s="121"/>
      <c r="C14" s="121"/>
      <c r="D14" s="121"/>
      <c r="E14" s="123"/>
      <c r="F14" s="123"/>
      <c r="G14" s="123"/>
    </row>
    <row r="15" spans="1:7" s="2" customFormat="1" x14ac:dyDescent="0.15">
      <c r="A15" s="124" t="s">
        <v>10</v>
      </c>
      <c r="B15" s="125" t="s">
        <v>20</v>
      </c>
      <c r="C15" s="126" t="s">
        <v>21</v>
      </c>
      <c r="D15" s="121"/>
      <c r="E15" s="127" t="s">
        <v>35</v>
      </c>
      <c r="F15" s="125" t="s">
        <v>20</v>
      </c>
      <c r="G15" s="126" t="s">
        <v>21</v>
      </c>
    </row>
    <row r="16" spans="1:7" s="2" customFormat="1" ht="14" thickBot="1" x14ac:dyDescent="0.2">
      <c r="A16" s="128"/>
      <c r="B16" s="128"/>
      <c r="C16" s="128"/>
      <c r="D16" s="126"/>
      <c r="E16" s="120"/>
      <c r="F16" s="120"/>
      <c r="G16" s="120"/>
    </row>
    <row r="17" spans="1:7" ht="14" thickTop="1" x14ac:dyDescent="0.15">
      <c r="A17" s="137" t="s">
        <v>0</v>
      </c>
      <c r="B17" s="21"/>
      <c r="C17" s="22"/>
      <c r="D17" s="171"/>
      <c r="E17" s="147" t="s">
        <v>43</v>
      </c>
      <c r="F17" s="41"/>
      <c r="G17" s="42"/>
    </row>
    <row r="18" spans="1:7" x14ac:dyDescent="0.15">
      <c r="A18" s="138" t="s">
        <v>30</v>
      </c>
      <c r="B18" s="23"/>
      <c r="C18" s="24"/>
      <c r="D18" s="171"/>
      <c r="E18" s="140" t="s">
        <v>44</v>
      </c>
      <c r="F18" s="40">
        <f>IF(F17=0,0,ROUND(F17/109,4)*100)</f>
        <v>0</v>
      </c>
      <c r="G18" s="39">
        <f>IF(G17=0,0,ROUND(G17/109,4)*100)</f>
        <v>0</v>
      </c>
    </row>
    <row r="19" spans="1:7" s="2" customFormat="1" x14ac:dyDescent="0.15">
      <c r="A19" s="139" t="s">
        <v>26</v>
      </c>
      <c r="B19" s="25" t="s">
        <v>62</v>
      </c>
      <c r="C19" s="26" t="s">
        <v>62</v>
      </c>
      <c r="D19" s="172"/>
      <c r="E19" s="161" t="s">
        <v>96</v>
      </c>
      <c r="F19" s="43"/>
      <c r="G19" s="44"/>
    </row>
    <row r="20" spans="1:7" s="2" customFormat="1" ht="12" customHeight="1" x14ac:dyDescent="0.15">
      <c r="A20" s="139" t="s">
        <v>111</v>
      </c>
      <c r="B20" s="25" t="s">
        <v>53</v>
      </c>
      <c r="C20" s="26" t="s">
        <v>53</v>
      </c>
      <c r="D20" s="173"/>
      <c r="E20" s="161" t="s">
        <v>17</v>
      </c>
      <c r="F20" s="40">
        <f>IF(F19=0,0,ROUND(F18*F19,2))</f>
        <v>0</v>
      </c>
      <c r="G20" s="39">
        <f>IF(G19=0,0,ROUND(G18*G19,2))</f>
        <v>0</v>
      </c>
    </row>
    <row r="21" spans="1:7" x14ac:dyDescent="0.15">
      <c r="A21" s="138" t="s">
        <v>65</v>
      </c>
      <c r="B21" s="27"/>
      <c r="C21" s="28"/>
      <c r="D21" s="173"/>
      <c r="E21" s="143" t="s">
        <v>85</v>
      </c>
      <c r="F21" s="45"/>
      <c r="G21" s="46"/>
    </row>
    <row r="22" spans="1:7" x14ac:dyDescent="0.15">
      <c r="A22" s="140" t="s">
        <v>1</v>
      </c>
      <c r="B22" s="29"/>
      <c r="C22" s="26"/>
      <c r="D22" s="172"/>
      <c r="E22" s="149" t="s">
        <v>87</v>
      </c>
      <c r="F22" s="47"/>
      <c r="G22" s="48"/>
    </row>
    <row r="23" spans="1:7" x14ac:dyDescent="0.15">
      <c r="A23" s="141" t="s">
        <v>49</v>
      </c>
      <c r="B23" s="29"/>
      <c r="C23" s="26"/>
      <c r="D23" s="173"/>
      <c r="E23" s="161" t="s">
        <v>19</v>
      </c>
      <c r="F23" s="40">
        <f>IF(F20=0,F18,ROUND(F18-F20,2))</f>
        <v>0</v>
      </c>
      <c r="G23" s="39">
        <f>IF(G20=0,G18,ROUND(G18-G20,2))</f>
        <v>0</v>
      </c>
    </row>
    <row r="24" spans="1:7" s="2" customFormat="1" ht="14" thickBot="1" x14ac:dyDescent="0.2">
      <c r="A24" s="141" t="s">
        <v>2</v>
      </c>
      <c r="B24" s="29"/>
      <c r="C24" s="26"/>
      <c r="D24" s="172"/>
      <c r="E24" s="162" t="s">
        <v>40</v>
      </c>
      <c r="F24" s="49"/>
      <c r="G24" s="50"/>
    </row>
    <row r="25" spans="1:7" s="2" customFormat="1" ht="14" thickTop="1" x14ac:dyDescent="0.15">
      <c r="A25" s="142" t="s">
        <v>29</v>
      </c>
      <c r="B25" s="30"/>
      <c r="C25" s="31"/>
      <c r="D25" s="172"/>
      <c r="E25" s="163" t="s">
        <v>80</v>
      </c>
      <c r="F25" s="190">
        <f>IF(F24=0,0,F23*F24)</f>
        <v>0</v>
      </c>
      <c r="G25" s="190">
        <f>IF(G24=0,0,G23*G24)</f>
        <v>0</v>
      </c>
    </row>
    <row r="26" spans="1:7" s="2" customFormat="1" ht="14" thickBot="1" x14ac:dyDescent="0.2">
      <c r="A26" s="138" t="s">
        <v>11</v>
      </c>
      <c r="B26" s="23"/>
      <c r="C26" s="24"/>
      <c r="D26" s="172"/>
      <c r="E26" s="120"/>
      <c r="F26" s="120"/>
      <c r="G26" s="120"/>
    </row>
    <row r="27" spans="1:7" ht="14" thickTop="1" x14ac:dyDescent="0.15">
      <c r="A27" s="143" t="s">
        <v>3</v>
      </c>
      <c r="B27" s="30"/>
      <c r="C27" s="31"/>
      <c r="D27" s="172"/>
      <c r="E27" s="147" t="s">
        <v>41</v>
      </c>
      <c r="F27" s="41"/>
      <c r="G27" s="42"/>
    </row>
    <row r="28" spans="1:7" x14ac:dyDescent="0.15">
      <c r="A28" s="144" t="s">
        <v>100</v>
      </c>
      <c r="B28" s="35">
        <f>IF(B27=0,0,F24+F34+F44+F54)</f>
        <v>0</v>
      </c>
      <c r="C28" s="36">
        <f>IF(C27=0,0,G24+G34+G44+G54)</f>
        <v>0</v>
      </c>
      <c r="D28" s="172"/>
      <c r="E28" s="140" t="s">
        <v>42</v>
      </c>
      <c r="F28" s="40">
        <f>IF(F27=0,0,ROUND(F27/109,4)*100)</f>
        <v>0</v>
      </c>
      <c r="G28" s="39">
        <f>IF(G27=0,0,ROUND(G27/109,4)*100)</f>
        <v>0</v>
      </c>
    </row>
    <row r="29" spans="1:7" s="2" customFormat="1" ht="14" thickBot="1" x14ac:dyDescent="0.2">
      <c r="A29" s="145" t="s">
        <v>101</v>
      </c>
      <c r="B29" s="37">
        <f>IF(B27=0,0,ROUND(B28/B27,3))</f>
        <v>0</v>
      </c>
      <c r="C29" s="38">
        <f>IF(C27=0,0,C28/C27)</f>
        <v>0</v>
      </c>
      <c r="D29" s="172"/>
      <c r="E29" s="161" t="s">
        <v>79</v>
      </c>
      <c r="F29" s="43"/>
      <c r="G29" s="44"/>
    </row>
    <row r="30" spans="1:7" s="2" customFormat="1" ht="14" thickTop="1" x14ac:dyDescent="0.15">
      <c r="A30" s="120"/>
      <c r="B30" s="120"/>
      <c r="C30" s="120"/>
      <c r="D30" s="172"/>
      <c r="E30" s="161" t="s">
        <v>17</v>
      </c>
      <c r="F30" s="40">
        <f>IF(F29=0,0,ROUND(F28*F29,2))</f>
        <v>0</v>
      </c>
      <c r="G30" s="39">
        <f>IF(G29=0,0,ROUND(G28*G29,2))</f>
        <v>0</v>
      </c>
    </row>
    <row r="31" spans="1:7" x14ac:dyDescent="0.15">
      <c r="A31" s="120"/>
      <c r="B31" s="121"/>
      <c r="C31" s="122"/>
      <c r="D31" s="171"/>
      <c r="E31" s="164" t="s">
        <v>85</v>
      </c>
      <c r="F31" s="45"/>
      <c r="G31" s="46"/>
    </row>
    <row r="32" spans="1:7" s="2" customFormat="1" x14ac:dyDescent="0.15">
      <c r="A32" s="120"/>
      <c r="B32" s="120"/>
      <c r="C32" s="120"/>
      <c r="D32" s="171"/>
      <c r="E32" s="149" t="s">
        <v>87</v>
      </c>
      <c r="F32" s="47"/>
      <c r="G32" s="48"/>
    </row>
    <row r="33" spans="1:7" s="2" customFormat="1" x14ac:dyDescent="0.15">
      <c r="A33" s="127" t="s">
        <v>34</v>
      </c>
      <c r="B33" s="125" t="s">
        <v>20</v>
      </c>
      <c r="C33" s="126" t="s">
        <v>21</v>
      </c>
      <c r="D33" s="121"/>
      <c r="E33" s="161" t="s">
        <v>19</v>
      </c>
      <c r="F33" s="40">
        <f>IF(F30=0,F28,ROUND(F28-F30,2))</f>
        <v>0</v>
      </c>
      <c r="G33" s="39">
        <f>IF(G30=0,G28,ROUND(G28-G30,2))</f>
        <v>0</v>
      </c>
    </row>
    <row r="34" spans="1:7" s="2" customFormat="1" ht="14" thickBot="1" x14ac:dyDescent="0.2">
      <c r="A34" s="120"/>
      <c r="B34" s="120"/>
      <c r="C34" s="120"/>
      <c r="D34" s="121"/>
      <c r="E34" s="162" t="s">
        <v>40</v>
      </c>
      <c r="F34" s="49"/>
      <c r="G34" s="50"/>
    </row>
    <row r="35" spans="1:7" s="2" customFormat="1" ht="15" thickTop="1" thickBot="1" x14ac:dyDescent="0.2">
      <c r="A35" s="146" t="s">
        <v>81</v>
      </c>
      <c r="B35" s="120"/>
      <c r="C35" s="120"/>
      <c r="D35" s="174"/>
      <c r="E35" s="163" t="s">
        <v>48</v>
      </c>
      <c r="F35" s="190">
        <f>IF(F34=0,0,F33*F34)</f>
        <v>0</v>
      </c>
      <c r="G35" s="190">
        <f>IF(G34=0,0,G33*G34)</f>
        <v>0</v>
      </c>
    </row>
    <row r="36" spans="1:7" s="2" customFormat="1" ht="15" thickTop="1" thickBot="1" x14ac:dyDescent="0.2">
      <c r="A36" s="147" t="s">
        <v>88</v>
      </c>
      <c r="B36" s="72"/>
      <c r="C36" s="73"/>
      <c r="D36" s="126"/>
      <c r="E36" s="120"/>
      <c r="F36" s="120"/>
      <c r="G36" s="120"/>
    </row>
    <row r="37" spans="1:7" s="2" customFormat="1" ht="14" thickTop="1" x14ac:dyDescent="0.15">
      <c r="A37" s="140" t="s">
        <v>83</v>
      </c>
      <c r="B37" s="59">
        <f>ROUND(F18*F21,2)*F24+ROUND(F28*F31,2)*F34+ROUND(F38*F41,2)*F44+ROUND(F48*F51,2)*F54</f>
        <v>0</v>
      </c>
      <c r="C37" s="60">
        <f>ROUND(G18*G21,2)*G24+ROUND(G28*G31,2)*G34+ROUND(G38*G41,2)*G44+ROUND(G48*G51,2)*G54</f>
        <v>0</v>
      </c>
      <c r="D37" s="126"/>
      <c r="E37" s="147" t="s">
        <v>38</v>
      </c>
      <c r="F37" s="91"/>
      <c r="G37" s="33"/>
    </row>
    <row r="38" spans="1:7" s="2" customFormat="1" x14ac:dyDescent="0.15">
      <c r="A38" s="140" t="s">
        <v>84</v>
      </c>
      <c r="B38" s="61">
        <f>IF(F58=0,0,(F62*F63))</f>
        <v>0</v>
      </c>
      <c r="C38" s="60">
        <f>IF(G58=0,0,(G62*G63))</f>
        <v>0</v>
      </c>
      <c r="D38" s="126"/>
      <c r="E38" s="140" t="s">
        <v>39</v>
      </c>
      <c r="F38" s="92">
        <f>IF(F37=0,0,ROUND(F37/109,4)*100)</f>
        <v>0</v>
      </c>
      <c r="G38" s="58">
        <f>IF(G37=0,0,ROUND(G37/109,4)*100)</f>
        <v>0</v>
      </c>
    </row>
    <row r="39" spans="1:7" s="2" customFormat="1" x14ac:dyDescent="0.15">
      <c r="A39" s="148" t="s">
        <v>25</v>
      </c>
      <c r="B39" s="74"/>
      <c r="C39" s="75"/>
      <c r="D39" s="121"/>
      <c r="E39" s="161" t="s">
        <v>78</v>
      </c>
      <c r="F39" s="93"/>
      <c r="G39" s="94"/>
    </row>
    <row r="40" spans="1:7" x14ac:dyDescent="0.15">
      <c r="A40" s="148" t="s">
        <v>4</v>
      </c>
      <c r="B40" s="74"/>
      <c r="C40" s="75"/>
      <c r="D40" s="175"/>
      <c r="E40" s="161" t="s">
        <v>77</v>
      </c>
      <c r="F40" s="92">
        <f>IF(F39=0,0,ROUND(F38*F39,2))</f>
        <v>0</v>
      </c>
      <c r="G40" s="58">
        <f>IF(G39=0,0,ROUND(G38*G39,2))</f>
        <v>0</v>
      </c>
    </row>
    <row r="41" spans="1:7" x14ac:dyDescent="0.15">
      <c r="A41" s="149" t="s">
        <v>93</v>
      </c>
      <c r="B41" s="74"/>
      <c r="C41" s="75"/>
      <c r="D41" s="176"/>
      <c r="E41" s="164" t="s">
        <v>85</v>
      </c>
      <c r="F41" s="95"/>
      <c r="G41" s="96"/>
    </row>
    <row r="42" spans="1:7" x14ac:dyDescent="0.15">
      <c r="A42" s="150" t="s">
        <v>67</v>
      </c>
      <c r="B42" s="76">
        <f>SUM(B36:B41)</f>
        <v>0</v>
      </c>
      <c r="C42" s="77">
        <f>SUM(C36:C41)</f>
        <v>0</v>
      </c>
      <c r="D42" s="177"/>
      <c r="E42" s="149" t="s">
        <v>87</v>
      </c>
      <c r="F42" s="97"/>
      <c r="G42" s="98"/>
    </row>
    <row r="43" spans="1:7" x14ac:dyDescent="0.15">
      <c r="A43" s="143" t="s">
        <v>5</v>
      </c>
      <c r="B43" s="78"/>
      <c r="C43" s="79"/>
      <c r="D43" s="178"/>
      <c r="E43" s="161" t="s">
        <v>19</v>
      </c>
      <c r="F43" s="92">
        <f>IF(F40=0,F38,ROUND(F38-F40,2))</f>
        <v>0</v>
      </c>
      <c r="G43" s="58">
        <f>IF(G40=0,G38,ROUND(G38-G40,2))</f>
        <v>0</v>
      </c>
    </row>
    <row r="44" spans="1:7" ht="14" thickBot="1" x14ac:dyDescent="0.2">
      <c r="A44" s="144" t="s">
        <v>92</v>
      </c>
      <c r="B44" s="74"/>
      <c r="C44" s="75"/>
      <c r="D44" s="175"/>
      <c r="E44" s="162" t="s">
        <v>40</v>
      </c>
      <c r="F44" s="99"/>
      <c r="G44" s="100"/>
    </row>
    <row r="45" spans="1:7" ht="14" thickTop="1" x14ac:dyDescent="0.15">
      <c r="A45" s="144" t="s">
        <v>7</v>
      </c>
      <c r="B45" s="74"/>
      <c r="C45" s="75"/>
      <c r="D45" s="175"/>
      <c r="E45" s="127" t="s">
        <v>60</v>
      </c>
      <c r="F45" s="180">
        <f>IF(F44=0,0,F43*F44)</f>
        <v>0</v>
      </c>
      <c r="G45" s="180">
        <f>IF(G44=0,0,G43*G44)</f>
        <v>0</v>
      </c>
    </row>
    <row r="46" spans="1:7" ht="14" thickBot="1" x14ac:dyDescent="0.2">
      <c r="A46" s="144" t="s">
        <v>110</v>
      </c>
      <c r="B46" s="59">
        <f>IF((B25+B26)=0,0,(B44+B43+B45)/(B25+B26))</f>
        <v>0</v>
      </c>
      <c r="C46" s="60">
        <f>IF((C25+C26)=0,0,(C44+C43+C45)/(C25+C26))</f>
        <v>0</v>
      </c>
      <c r="D46" s="175"/>
      <c r="E46" s="123"/>
      <c r="F46" s="187"/>
      <c r="G46" s="187"/>
    </row>
    <row r="47" spans="1:7" ht="14" thickTop="1" x14ac:dyDescent="0.15">
      <c r="A47" s="151" t="s">
        <v>6</v>
      </c>
      <c r="B47" s="80"/>
      <c r="C47" s="81"/>
      <c r="D47" s="175"/>
      <c r="E47" s="147" t="s">
        <v>103</v>
      </c>
      <c r="F47" s="32"/>
      <c r="G47" s="33"/>
    </row>
    <row r="48" spans="1:7" x14ac:dyDescent="0.15">
      <c r="A48" s="150" t="s">
        <v>66</v>
      </c>
      <c r="B48" s="76">
        <f>SUM(B43:B45)+B47</f>
        <v>0</v>
      </c>
      <c r="C48" s="77">
        <f>SUM(C43:C45)+C47</f>
        <v>0</v>
      </c>
      <c r="D48" s="177"/>
      <c r="E48" s="140" t="s">
        <v>104</v>
      </c>
      <c r="F48" s="92">
        <f>IF(F47=0,0,ROUND(F47/109,4)*100)</f>
        <v>0</v>
      </c>
      <c r="G48" s="58">
        <f>IF(G47=0,0,ROUND(G47/109,4)*100)</f>
        <v>0</v>
      </c>
    </row>
    <row r="49" spans="1:7" ht="14" thickBot="1" x14ac:dyDescent="0.2">
      <c r="A49" s="152" t="s">
        <v>50</v>
      </c>
      <c r="B49" s="82"/>
      <c r="C49" s="83"/>
      <c r="D49" s="175"/>
      <c r="E49" s="161" t="s">
        <v>105</v>
      </c>
      <c r="F49" s="93"/>
      <c r="G49" s="94"/>
    </row>
    <row r="50" spans="1:7" ht="14" thickTop="1" x14ac:dyDescent="0.15">
      <c r="A50" s="127" t="s">
        <v>82</v>
      </c>
      <c r="B50" s="181">
        <f>SUM(B36:B41)+SUM(B43:B45)+B47+B49</f>
        <v>0</v>
      </c>
      <c r="C50" s="181">
        <f>SUM(C36:C41)+SUM(C43:C45)+C47+C49</f>
        <v>0</v>
      </c>
      <c r="D50" s="175"/>
      <c r="E50" s="161" t="s">
        <v>17</v>
      </c>
      <c r="F50" s="92">
        <f>IF(F49=0,0,ROUND(F48*F49,2))</f>
        <v>0</v>
      </c>
      <c r="G50" s="58">
        <f>IF(G49=0,0,ROUND(G48*G49,2))</f>
        <v>0</v>
      </c>
    </row>
    <row r="51" spans="1:7" x14ac:dyDescent="0.15">
      <c r="A51" s="120"/>
      <c r="B51" s="182"/>
      <c r="C51" s="183"/>
      <c r="D51" s="175"/>
      <c r="E51" s="164" t="s">
        <v>85</v>
      </c>
      <c r="F51" s="95"/>
      <c r="G51" s="96"/>
    </row>
    <row r="52" spans="1:7" ht="14" thickBot="1" x14ac:dyDescent="0.2">
      <c r="A52" s="146" t="s">
        <v>27</v>
      </c>
      <c r="B52" s="184"/>
      <c r="C52" s="184"/>
      <c r="D52" s="179"/>
      <c r="E52" s="149" t="s">
        <v>87</v>
      </c>
      <c r="F52" s="97"/>
      <c r="G52" s="98"/>
    </row>
    <row r="53" spans="1:7" ht="14" thickTop="1" x14ac:dyDescent="0.15">
      <c r="A53" s="153" t="s">
        <v>68</v>
      </c>
      <c r="B53" s="72"/>
      <c r="C53" s="73"/>
      <c r="D53" s="175"/>
      <c r="E53" s="161" t="s">
        <v>19</v>
      </c>
      <c r="F53" s="92">
        <f>IF(F50=0,F48,ROUND(F48-F50,2))</f>
        <v>0</v>
      </c>
      <c r="G53" s="58">
        <f>IF(G50=0,G48,ROUND(G48-G50,2))</f>
        <v>0</v>
      </c>
    </row>
    <row r="54" spans="1:7" ht="14" thickBot="1" x14ac:dyDescent="0.2">
      <c r="A54" s="144" t="s">
        <v>28</v>
      </c>
      <c r="B54" s="74"/>
      <c r="C54" s="75"/>
      <c r="D54" s="175"/>
      <c r="E54" s="162" t="s">
        <v>40</v>
      </c>
      <c r="F54" s="99"/>
      <c r="G54" s="100"/>
    </row>
    <row r="55" spans="1:7" ht="14" thickTop="1" x14ac:dyDescent="0.15">
      <c r="A55" s="144" t="s">
        <v>75</v>
      </c>
      <c r="B55" s="74"/>
      <c r="C55" s="75"/>
      <c r="D55" s="177"/>
      <c r="E55" s="163" t="s">
        <v>102</v>
      </c>
      <c r="F55" s="180">
        <f>IF(F54=0,0,F53*F54)</f>
        <v>0</v>
      </c>
      <c r="G55" s="180">
        <f>IF(G54=0,0,G53*G54)</f>
        <v>0</v>
      </c>
    </row>
    <row r="56" spans="1:7" x14ac:dyDescent="0.15">
      <c r="A56" s="144" t="s">
        <v>63</v>
      </c>
      <c r="B56" s="84"/>
      <c r="C56" s="85"/>
      <c r="D56" s="175"/>
      <c r="E56" s="123"/>
      <c r="F56" s="187"/>
      <c r="G56" s="187"/>
    </row>
    <row r="57" spans="1:7" s="2" customFormat="1" ht="14" thickBot="1" x14ac:dyDescent="0.2">
      <c r="A57" s="144" t="s">
        <v>50</v>
      </c>
      <c r="B57" s="74"/>
      <c r="C57" s="75"/>
      <c r="D57" s="120"/>
      <c r="E57" s="165" t="s">
        <v>36</v>
      </c>
      <c r="F57" s="188"/>
      <c r="G57" s="188"/>
    </row>
    <row r="58" spans="1:7" s="2" customFormat="1" ht="15" thickTop="1" thickBot="1" x14ac:dyDescent="0.2">
      <c r="A58" s="154" t="s">
        <v>70</v>
      </c>
      <c r="B58" s="82"/>
      <c r="C58" s="83"/>
      <c r="D58" s="175"/>
      <c r="E58" s="166" t="s">
        <v>22</v>
      </c>
      <c r="F58" s="101">
        <f>(F17*F24)+(F27*F34)+(F37*F44)+(F47*F54)</f>
        <v>0</v>
      </c>
      <c r="G58" s="102">
        <f>(G17*G24)+(G27*G34)+(G37*G44)+(G47*G54)</f>
        <v>0</v>
      </c>
    </row>
    <row r="59" spans="1:7" s="4" customFormat="1" ht="14" thickTop="1" x14ac:dyDescent="0.15">
      <c r="A59" s="127" t="s">
        <v>9</v>
      </c>
      <c r="B59" s="181">
        <f>SUM(B53:B58)</f>
        <v>0</v>
      </c>
      <c r="C59" s="181">
        <f>SUM(C53:C58)</f>
        <v>0</v>
      </c>
      <c r="D59" s="180"/>
      <c r="E59" s="161" t="s">
        <v>18</v>
      </c>
      <c r="F59" s="57">
        <f>(F18*F24)+(F28*F34)+(F38*F44)+(F48*F54)</f>
        <v>0</v>
      </c>
      <c r="G59" s="58">
        <f>(G18*G24)+(G28*G34)+(G38*G44)+(G48*G54)</f>
        <v>0</v>
      </c>
    </row>
    <row r="60" spans="1:7" s="4" customFormat="1" x14ac:dyDescent="0.15">
      <c r="A60" s="120"/>
      <c r="B60" s="182"/>
      <c r="C60" s="182"/>
      <c r="D60" s="180"/>
      <c r="E60" s="140" t="s">
        <v>47</v>
      </c>
      <c r="F60" s="53">
        <f>IF(F58=0,0,-(F61/F59))</f>
        <v>0</v>
      </c>
      <c r="G60" s="54">
        <f>IF(G58=0,0,-(G61/G59))</f>
        <v>0</v>
      </c>
    </row>
    <row r="61" spans="1:7" s="4" customFormat="1" ht="14" thickBot="1" x14ac:dyDescent="0.2">
      <c r="A61" s="146" t="s">
        <v>12</v>
      </c>
      <c r="B61" s="184"/>
      <c r="C61" s="184"/>
      <c r="D61" s="180"/>
      <c r="E61" s="161" t="s">
        <v>16</v>
      </c>
      <c r="F61" s="103">
        <f>IF(F58=0,0,-((F20*F24)+(F30*F34)+(F40*F44)+(F50*F54)))</f>
        <v>0</v>
      </c>
      <c r="G61" s="104">
        <f>IF(G58=0,0,-((G20*G24)+(G30*G34)+(G40*G44)+(G50*G54)))</f>
        <v>0</v>
      </c>
    </row>
    <row r="62" spans="1:7" s="4" customFormat="1" ht="14" thickTop="1" x14ac:dyDescent="0.15">
      <c r="A62" s="153" t="s">
        <v>13</v>
      </c>
      <c r="B62" s="72"/>
      <c r="C62" s="73"/>
      <c r="D62" s="180"/>
      <c r="E62" s="135" t="s">
        <v>15</v>
      </c>
      <c r="F62" s="105">
        <f>IF(F58=0,0,F59+F61)</f>
        <v>0</v>
      </c>
      <c r="G62" s="106">
        <f>IF(G58=0,0,G59+G61)</f>
        <v>0</v>
      </c>
    </row>
    <row r="63" spans="1:7" s="2" customFormat="1" x14ac:dyDescent="0.15">
      <c r="A63" s="144" t="s">
        <v>69</v>
      </c>
      <c r="B63" s="74"/>
      <c r="C63" s="75"/>
      <c r="D63" s="175"/>
      <c r="E63" s="167" t="s">
        <v>86</v>
      </c>
      <c r="F63" s="95"/>
      <c r="G63" s="96"/>
    </row>
    <row r="64" spans="1:7" x14ac:dyDescent="0.15">
      <c r="A64" s="144" t="s">
        <v>14</v>
      </c>
      <c r="B64" s="74"/>
      <c r="C64" s="75"/>
      <c r="D64" s="175"/>
      <c r="E64" s="149" t="s">
        <v>95</v>
      </c>
      <c r="F64" s="97"/>
      <c r="G64" s="98"/>
    </row>
    <row r="65" spans="1:7" x14ac:dyDescent="0.15">
      <c r="A65" s="144" t="s">
        <v>50</v>
      </c>
      <c r="B65" s="74"/>
      <c r="C65" s="75"/>
      <c r="D65" s="175"/>
      <c r="E65" s="140" t="s">
        <v>24</v>
      </c>
      <c r="F65" s="107">
        <f>-B69</f>
        <v>0</v>
      </c>
      <c r="G65" s="108">
        <f>-C69</f>
        <v>0</v>
      </c>
    </row>
    <row r="66" spans="1:7" ht="14" thickBot="1" x14ac:dyDescent="0.2">
      <c r="A66" s="154" t="s">
        <v>70</v>
      </c>
      <c r="B66" s="82"/>
      <c r="C66" s="83"/>
      <c r="D66" s="175"/>
      <c r="E66" s="168" t="s">
        <v>37</v>
      </c>
      <c r="F66" s="55">
        <f>IF(F58=0,F65,F62+F65)</f>
        <v>0</v>
      </c>
      <c r="G66" s="56">
        <f>IF(G58=0,G65,G62+C38+G65)</f>
        <v>0</v>
      </c>
    </row>
    <row r="67" spans="1:7" ht="15" thickTop="1" thickBot="1" x14ac:dyDescent="0.2">
      <c r="A67" s="127" t="s">
        <v>9</v>
      </c>
      <c r="B67" s="181">
        <f>SUM(B62:B66)</f>
        <v>0</v>
      </c>
      <c r="C67" s="181">
        <f>SUM(C62:C66)</f>
        <v>0</v>
      </c>
      <c r="D67" s="172"/>
      <c r="E67" s="145" t="s">
        <v>76</v>
      </c>
      <c r="F67" s="109">
        <f>-B83</f>
        <v>0</v>
      </c>
      <c r="G67" s="110">
        <f>-C83</f>
        <v>0</v>
      </c>
    </row>
    <row r="68" spans="1:7" ht="15" thickTop="1" thickBot="1" x14ac:dyDescent="0.2">
      <c r="A68" s="127"/>
      <c r="B68" s="185"/>
      <c r="C68" s="185"/>
      <c r="D68" s="175"/>
      <c r="E68" s="127" t="s">
        <v>33</v>
      </c>
      <c r="F68" s="111">
        <f>F66+F67</f>
        <v>0</v>
      </c>
      <c r="G68" s="111">
        <f>G66+G67</f>
        <v>0</v>
      </c>
    </row>
    <row r="69" spans="1:7" ht="15" thickTop="1" thickBot="1" x14ac:dyDescent="0.2">
      <c r="A69" s="155" t="s">
        <v>23</v>
      </c>
      <c r="B69" s="86">
        <f>SUM(B50+B59+B67)</f>
        <v>0</v>
      </c>
      <c r="C69" s="87">
        <f>SUM(C50+C59+C67)</f>
        <v>0</v>
      </c>
      <c r="D69" s="175"/>
      <c r="E69" s="123"/>
      <c r="F69" s="187"/>
      <c r="G69" s="187"/>
    </row>
    <row r="70" spans="1:7" ht="15" thickTop="1" thickBot="1" x14ac:dyDescent="0.2">
      <c r="A70" s="156" t="s">
        <v>45</v>
      </c>
      <c r="B70" s="88">
        <f>IF(B27=0,0,B69/B27)</f>
        <v>0</v>
      </c>
      <c r="C70" s="88">
        <f>IF(C27=0,0,C69/C27)</f>
        <v>0</v>
      </c>
      <c r="D70" s="175"/>
      <c r="E70" s="146" t="s">
        <v>31</v>
      </c>
      <c r="F70" s="189"/>
      <c r="G70" s="189"/>
    </row>
    <row r="71" spans="1:7" ht="14" thickTop="1" x14ac:dyDescent="0.15">
      <c r="A71" s="157" t="s">
        <v>46</v>
      </c>
      <c r="B71" s="62">
        <f>IF(B27=0,0,F58/B28)</f>
        <v>0</v>
      </c>
      <c r="C71" s="62">
        <f>IF(C27=0,0,G58/C28)</f>
        <v>0</v>
      </c>
      <c r="D71" s="175"/>
      <c r="E71" s="140" t="s">
        <v>54</v>
      </c>
      <c r="F71" s="112"/>
      <c r="G71" s="113"/>
    </row>
    <row r="72" spans="1:7" s="2" customFormat="1" x14ac:dyDescent="0.15">
      <c r="A72" s="120"/>
      <c r="B72" s="182"/>
      <c r="C72" s="182"/>
      <c r="D72" s="175"/>
      <c r="E72" s="140" t="s">
        <v>94</v>
      </c>
      <c r="F72" s="112"/>
      <c r="G72" s="113"/>
    </row>
    <row r="73" spans="1:7" s="4" customFormat="1" x14ac:dyDescent="0.15">
      <c r="A73" s="127"/>
      <c r="B73" s="185"/>
      <c r="C73" s="185"/>
      <c r="D73" s="180"/>
      <c r="E73" s="140" t="s">
        <v>52</v>
      </c>
      <c r="F73" s="112"/>
      <c r="G73" s="113"/>
    </row>
    <row r="74" spans="1:7" s="4" customFormat="1" ht="14" thickBot="1" x14ac:dyDescent="0.2">
      <c r="A74" s="127" t="s">
        <v>71</v>
      </c>
      <c r="B74" s="186"/>
      <c r="C74" s="186"/>
      <c r="D74" s="180"/>
      <c r="E74" s="169" t="s">
        <v>51</v>
      </c>
      <c r="F74" s="114"/>
      <c r="G74" s="115"/>
    </row>
    <row r="75" spans="1:7" s="2" customFormat="1" ht="14" thickTop="1" x14ac:dyDescent="0.15">
      <c r="A75" s="153" t="s">
        <v>72</v>
      </c>
      <c r="B75" s="89"/>
      <c r="C75" s="90"/>
      <c r="D75" s="175"/>
      <c r="E75" s="133" t="s">
        <v>97</v>
      </c>
      <c r="F75" s="116">
        <f>F68+SUM(F71:F74)</f>
        <v>0</v>
      </c>
      <c r="G75" s="117">
        <f>G68+SUM(G71:G74)</f>
        <v>0</v>
      </c>
    </row>
    <row r="76" spans="1:7" x14ac:dyDescent="0.15">
      <c r="A76" s="144" t="s">
        <v>8</v>
      </c>
      <c r="B76" s="63"/>
      <c r="C76" s="64"/>
      <c r="D76" s="121"/>
      <c r="E76" s="123"/>
      <c r="F76" s="187"/>
      <c r="G76" s="187"/>
    </row>
    <row r="77" spans="1:7" ht="14" thickBot="1" x14ac:dyDescent="0.2">
      <c r="A77" s="158" t="s">
        <v>73</v>
      </c>
      <c r="B77" s="63"/>
      <c r="C77" s="64"/>
      <c r="D77" s="175"/>
      <c r="E77" s="170" t="s">
        <v>32</v>
      </c>
      <c r="F77" s="125" t="s">
        <v>20</v>
      </c>
      <c r="G77" s="126" t="s">
        <v>21</v>
      </c>
    </row>
    <row r="78" spans="1:7" ht="14" thickTop="1" x14ac:dyDescent="0.15">
      <c r="A78" s="144" t="s">
        <v>74</v>
      </c>
      <c r="B78" s="63"/>
      <c r="C78" s="64"/>
      <c r="D78" s="175"/>
      <c r="E78" s="51"/>
      <c r="F78" s="118"/>
      <c r="G78" s="33"/>
    </row>
    <row r="79" spans="1:7" x14ac:dyDescent="0.15">
      <c r="A79" s="159" t="s">
        <v>50</v>
      </c>
      <c r="B79" s="65"/>
      <c r="C79" s="66"/>
      <c r="D79" s="175"/>
      <c r="E79" s="52"/>
      <c r="F79" s="119"/>
      <c r="G79" s="34"/>
    </row>
    <row r="80" spans="1:7" s="4" customFormat="1" x14ac:dyDescent="0.15">
      <c r="A80" s="160" t="s">
        <v>89</v>
      </c>
      <c r="B80" s="67"/>
      <c r="C80" s="68"/>
      <c r="D80" s="180"/>
      <c r="E80" s="52"/>
      <c r="F80" s="119"/>
      <c r="G80" s="34"/>
    </row>
    <row r="81" spans="1:7" s="4" customFormat="1" x14ac:dyDescent="0.15">
      <c r="A81" s="144" t="s">
        <v>90</v>
      </c>
      <c r="B81" s="61">
        <f>ROUND(F18*F22,2)*F24+ROUND(F28*F32,2)*F34+ROUND(F38*F42,2)*F44+ROUND(F48*F52,2)*F54</f>
        <v>0</v>
      </c>
      <c r="C81" s="60">
        <f>ROUND(G18*G22,2)*G24+ROUND(G28*G32,2)*G34+ROUND(G38*G42,2)*G44+ROUND(G48*G52,2)*G54</f>
        <v>0</v>
      </c>
      <c r="D81" s="130"/>
      <c r="E81" s="52"/>
      <c r="F81" s="119"/>
      <c r="G81" s="34"/>
    </row>
    <row r="82" spans="1:7" s="4" customFormat="1" ht="14" thickBot="1" x14ac:dyDescent="0.2">
      <c r="A82" s="145" t="s">
        <v>91</v>
      </c>
      <c r="B82" s="69">
        <f>IF(747=0,0,(F62*F64))</f>
        <v>0</v>
      </c>
      <c r="C82" s="70">
        <f>IF(747=0,0,(G62*G64))</f>
        <v>0</v>
      </c>
      <c r="D82" s="130"/>
      <c r="E82" s="52"/>
      <c r="F82" s="119"/>
      <c r="G82" s="34"/>
    </row>
    <row r="83" spans="1:7" s="4" customFormat="1" ht="14" thickTop="1" x14ac:dyDescent="0.15">
      <c r="A83" s="6" t="s">
        <v>76</v>
      </c>
      <c r="B83" s="71">
        <f>SUM(B75:B82)</f>
        <v>0</v>
      </c>
      <c r="C83" s="71">
        <f>SUM(C75:C82)</f>
        <v>0</v>
      </c>
      <c r="D83" s="130"/>
      <c r="E83" s="133" t="s">
        <v>61</v>
      </c>
      <c r="F83" s="116">
        <f>SUM(F78:F82)</f>
        <v>0</v>
      </c>
      <c r="G83" s="116">
        <f>SUM(G78:G82)</f>
        <v>0</v>
      </c>
    </row>
    <row r="84" spans="1:7" s="4" customFormat="1" x14ac:dyDescent="0.15">
      <c r="A84" s="120"/>
      <c r="B84" s="129"/>
      <c r="C84" s="129"/>
      <c r="D84" s="9"/>
      <c r="E84" s="131" t="s">
        <v>64</v>
      </c>
      <c r="F84" s="117">
        <f>F75+SUM(F78:F82)</f>
        <v>0</v>
      </c>
      <c r="G84" s="117">
        <f>G75+SUM(G78:G82)</f>
        <v>0</v>
      </c>
    </row>
    <row r="85" spans="1:7" s="4" customFormat="1" ht="10" customHeight="1" x14ac:dyDescent="0.15">
      <c r="A85" s="120"/>
      <c r="B85" s="129"/>
      <c r="C85" s="129"/>
      <c r="D85" s="130"/>
      <c r="E85" s="131"/>
      <c r="F85" s="132"/>
      <c r="G85" s="132"/>
    </row>
    <row r="86" spans="1:7" s="4" customFormat="1" x14ac:dyDescent="0.15">
      <c r="A86" s="198" t="s">
        <v>98</v>
      </c>
      <c r="B86" s="198"/>
      <c r="C86" s="198"/>
      <c r="D86" s="198"/>
      <c r="E86" s="198"/>
      <c r="F86" s="198"/>
      <c r="G86" s="198"/>
    </row>
    <row r="87" spans="1:7" s="4" customFormat="1" x14ac:dyDescent="0.15">
      <c r="A87" s="198" t="s">
        <v>106</v>
      </c>
      <c r="B87" s="198"/>
      <c r="C87" s="198"/>
      <c r="D87" s="198"/>
      <c r="E87" s="198"/>
      <c r="F87" s="198"/>
      <c r="G87" s="198"/>
    </row>
    <row r="88" spans="1:7" s="4" customFormat="1" x14ac:dyDescent="0.15">
      <c r="A88" s="5"/>
      <c r="B88" s="5"/>
      <c r="C88" s="5"/>
      <c r="D88" s="5"/>
      <c r="E88" s="5"/>
      <c r="F88" s="5"/>
      <c r="G88" s="5"/>
    </row>
    <row r="89" spans="1:7" s="4" customFormat="1" x14ac:dyDescent="0.15">
      <c r="D89" s="9"/>
    </row>
    <row r="93" spans="1:7" s="2" customFormat="1" x14ac:dyDescent="0.15"/>
    <row r="94" spans="1:7" s="2" customFormat="1" x14ac:dyDescent="0.15"/>
    <row r="95" spans="1:7" s="2" customFormat="1" x14ac:dyDescent="0.15"/>
    <row r="96" spans="1:7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4" customFormat="1" x14ac:dyDescent="0.15"/>
    <row r="104" s="4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10" customFormat="1" x14ac:dyDescent="0.15"/>
    <row r="113" s="11" customFormat="1" x14ac:dyDescent="0.15"/>
    <row r="114" s="11" customFormat="1" x14ac:dyDescent="0.15"/>
    <row r="115" s="12" customFormat="1" x14ac:dyDescent="0.15"/>
    <row r="116" s="12" customFormat="1" x14ac:dyDescent="0.15"/>
    <row r="117" s="1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pans="1:7" s="2" customFormat="1" x14ac:dyDescent="0.15"/>
    <row r="146" spans="1:7" s="2" customFormat="1" x14ac:dyDescent="0.15"/>
    <row r="147" spans="1:7" s="2" customFormat="1" x14ac:dyDescent="0.15"/>
    <row r="148" spans="1:7" s="2" customFormat="1" x14ac:dyDescent="0.15"/>
    <row r="149" spans="1:7" s="2" customFormat="1" x14ac:dyDescent="0.15"/>
    <row r="150" spans="1:7" s="2" customFormat="1" x14ac:dyDescent="0.15"/>
    <row r="151" spans="1:7" s="2" customFormat="1" x14ac:dyDescent="0.15">
      <c r="A151" s="13"/>
      <c r="B151" s="14"/>
      <c r="C151" s="15"/>
      <c r="D151" s="16"/>
      <c r="E151" s="17"/>
      <c r="F151" s="8"/>
      <c r="G151" s="18"/>
    </row>
    <row r="152" spans="1:7" s="2" customFormat="1" x14ac:dyDescent="0.15"/>
    <row r="153" spans="1:7" s="2" customFormat="1" x14ac:dyDescent="0.15"/>
    <row r="154" spans="1:7" s="2" customFormat="1" x14ac:dyDescent="0.15"/>
    <row r="155" spans="1:7" s="2" customFormat="1" x14ac:dyDescent="0.15"/>
    <row r="156" spans="1:7" s="2" customFormat="1" x14ac:dyDescent="0.15"/>
    <row r="157" spans="1:7" s="2" customFormat="1" x14ac:dyDescent="0.15"/>
    <row r="158" spans="1:7" s="2" customFormat="1" x14ac:dyDescent="0.15"/>
    <row r="159" spans="1:7" s="2" customFormat="1" x14ac:dyDescent="0.15"/>
    <row r="160" spans="1:7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217" spans="1:7" x14ac:dyDescent="0.15">
      <c r="A217" s="13"/>
      <c r="B217" s="14"/>
      <c r="C217" s="19"/>
      <c r="D217" s="16"/>
      <c r="E217" s="17"/>
      <c r="F217" s="8"/>
      <c r="G217" s="18"/>
    </row>
    <row r="218" spans="1:7" x14ac:dyDescent="0.15">
      <c r="A218" s="13"/>
      <c r="B218" s="14"/>
      <c r="C218" s="19"/>
      <c r="D218" s="16"/>
      <c r="E218" s="17"/>
      <c r="F218" s="8"/>
      <c r="G218" s="18"/>
    </row>
    <row r="219" spans="1:7" x14ac:dyDescent="0.15">
      <c r="A219" s="13"/>
      <c r="B219" s="14"/>
      <c r="C219" s="19"/>
      <c r="D219" s="16"/>
      <c r="E219" s="17"/>
      <c r="F219" s="8"/>
      <c r="G219" s="18"/>
    </row>
    <row r="220" spans="1:7" x14ac:dyDescent="0.15">
      <c r="A220" s="20"/>
      <c r="B220" s="14"/>
      <c r="C220" s="19"/>
      <c r="D220" s="16"/>
      <c r="E220" s="17"/>
      <c r="F220" s="8"/>
      <c r="G220" s="18"/>
    </row>
  </sheetData>
  <sheetProtection algorithmName="SHA-512" hashValue="vypjm7YbVTnt66gn9PbaKtntzsUPkyQ0xo+aHhSEJHQVvb31k6mEw8/NIaU0lnnoVlIl3tVShQqiGG0Kv8oD5g==" saltValue="fFNvl+6gvCNYKsaTYIBlMg==" spinCount="100000" sheet="1" objects="1" scenarios="1"/>
  <mergeCells count="18">
    <mergeCell ref="A86:G86"/>
    <mergeCell ref="A87:G87"/>
    <mergeCell ref="F11:G11"/>
    <mergeCell ref="B13:E13"/>
    <mergeCell ref="F9:G9"/>
    <mergeCell ref="F13:G13"/>
    <mergeCell ref="B9:E9"/>
    <mergeCell ref="B10:E10"/>
    <mergeCell ref="F10:G10"/>
    <mergeCell ref="A1:G1"/>
    <mergeCell ref="A2:G2"/>
    <mergeCell ref="B12:E12"/>
    <mergeCell ref="B11:E11"/>
    <mergeCell ref="A3:G4"/>
    <mergeCell ref="A6:G7"/>
    <mergeCell ref="A8:G8"/>
    <mergeCell ref="A5:G5"/>
    <mergeCell ref="F12:G12"/>
  </mergeCells>
  <phoneticPr fontId="6" type="noConversion"/>
  <conditionalFormatting sqref="F13:G13 D89 A61:C67 E70:G75 E17:E20 A15:C15 E68 D15:D85 A74:A78 A80 E37:E40 E33:G35 F83:G85 E84:E85 F17:G25 E65:E66 E57:G63 E53:G55 A52:C59 A69:C71 E47:E50 E43:E45 F47:G52 F37:G45 E27:E30 E23:E25 F27:G32 B74:C85 A33:A36 A39:A42 A43:C50 A17:C30 F64:G68 A151:G151 A217:G220 A83:A88 E15:G15 B33:C42 E77:G82">
    <cfRule type="cellIs" dxfId="0" priority="1" stopIfTrue="1" operator="equal">
      <formula>0</formula>
    </cfRule>
  </conditionalFormatting>
  <pageMargins left="0.23622047244094491" right="0.19685039370078741" top="0.51181102362204722" bottom="0.86614173228346458" header="0.51181102362204722" footer="0.51181102362204722"/>
  <pageSetup paperSize="9" scale="67" fitToHeight="2" orientation="portrait" r:id="rId1"/>
  <headerFooter alignWithMargins="0">
    <oddFooter>&amp;L&amp;"Verdana,Standaard"&amp;8&amp;D &amp;T&amp;CHandtekening uitgever:</oddFooter>
  </headerFooter>
  <rowBreaks count="1" manualBreakCount="1"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uitgeversformulier</vt:lpstr>
    </vt:vector>
  </TitlesOfParts>
  <Company>Prins Bernhard Cultuurfonds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</dc:creator>
  <cp:lastModifiedBy>Microsoft Office User</cp:lastModifiedBy>
  <cp:lastPrinted>2005-04-01T10:37:13Z</cp:lastPrinted>
  <dcterms:created xsi:type="dcterms:W3CDTF">2004-06-16T10:17:55Z</dcterms:created>
  <dcterms:modified xsi:type="dcterms:W3CDTF">2020-08-18T10:22:10Z</dcterms:modified>
</cp:coreProperties>
</file>